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65416" yWindow="65416" windowWidth="29040" windowHeight="15840" activeTab="2"/>
  </bookViews>
  <sheets>
    <sheet name="Hovedlaget" sheetId="1" r:id="rId1"/>
    <sheet name="Barn" sheetId="3" r:id="rId2"/>
    <sheet name="Fotball" sheetId="4" r:id="rId3"/>
    <sheet name="Håndball" sheetId="2" r:id="rId4"/>
    <sheet name="E-Sport" sheetId="6" r:id="rId5"/>
    <sheet name="OPPSUM" sheetId="7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5.xml><?xml version="1.0" encoding="utf-8"?>
<comments xmlns="http://schemas.openxmlformats.org/spreadsheetml/2006/main">
  <authors>
    <author>Norvald</author>
  </authors>
  <commentList>
    <comment ref="D42" authorId="0">
      <text>
        <r>
          <rPr>
            <b/>
            <sz val="9"/>
            <rFont val="Tahoma"/>
            <family val="2"/>
          </rPr>
          <t>Norvald:</t>
        </r>
        <r>
          <rPr>
            <sz val="9"/>
            <rFont val="Tahoma"/>
            <family val="2"/>
          </rPr>
          <t xml:space="preserve">
Redusert med 50`bør klare ytterligere slik terminliste nå er.</t>
        </r>
      </text>
    </comment>
    <comment ref="D43" authorId="0">
      <text>
        <r>
          <rPr>
            <b/>
            <sz val="9"/>
            <rFont val="Tahoma"/>
            <family val="2"/>
          </rPr>
          <t>Norvald:</t>
        </r>
        <r>
          <rPr>
            <sz val="9"/>
            <rFont val="Tahoma"/>
            <family val="2"/>
          </rPr>
          <t xml:space="preserve">
Redusert fra 110`, tror det kan reduseres ytterligere?</t>
        </r>
      </text>
    </comment>
  </commentList>
</comments>
</file>

<file path=xl/sharedStrings.xml><?xml version="1.0" encoding="utf-8"?>
<sst xmlns="http://schemas.openxmlformats.org/spreadsheetml/2006/main" count="666" uniqueCount="430">
  <si>
    <t>kto</t>
  </si>
  <si>
    <t>ktonavn</t>
  </si>
  <si>
    <t>3600</t>
  </si>
  <si>
    <t>Utleie klubbhus</t>
  </si>
  <si>
    <t>3601</t>
  </si>
  <si>
    <t>Utleie anlegg/bane</t>
  </si>
  <si>
    <t>3920</t>
  </si>
  <si>
    <t>Medlemskontingent</t>
  </si>
  <si>
    <t>3925</t>
  </si>
  <si>
    <t>Treningsgebyr fotballhall</t>
  </si>
  <si>
    <t>3960</t>
  </si>
  <si>
    <t>Inntekter Bingo</t>
  </si>
  <si>
    <t>3961</t>
  </si>
  <si>
    <t>Innt.  Grasrotmidler</t>
  </si>
  <si>
    <t>5040</t>
  </si>
  <si>
    <t>Feriepenger</t>
  </si>
  <si>
    <t>5110</t>
  </si>
  <si>
    <t>Lønninger</t>
  </si>
  <si>
    <t>5210</t>
  </si>
  <si>
    <t>Fri telefon</t>
  </si>
  <si>
    <t>5290</t>
  </si>
  <si>
    <t>Fordel i arbeidsforhold</t>
  </si>
  <si>
    <t>5400</t>
  </si>
  <si>
    <t>Arbeidsgiveravgift</t>
  </si>
  <si>
    <t>5410</t>
  </si>
  <si>
    <t>Påløpt arbeidsgiveravg. av ferielønn</t>
  </si>
  <si>
    <t>5900</t>
  </si>
  <si>
    <t>Utmerkelser og gaver</t>
  </si>
  <si>
    <t>5920</t>
  </si>
  <si>
    <t>Yrkesskadeforsikring</t>
  </si>
  <si>
    <t>5945</t>
  </si>
  <si>
    <t>OTP forsikring</t>
  </si>
  <si>
    <t>6320</t>
  </si>
  <si>
    <t>Klubbhus, renovasjon, vann, avløp o.l.</t>
  </si>
  <si>
    <t>6340</t>
  </si>
  <si>
    <t>Strøm, energi kostnader anlegg</t>
  </si>
  <si>
    <t>6360</t>
  </si>
  <si>
    <t>Klubbhus, renhold, drift</t>
  </si>
  <si>
    <t>6390</t>
  </si>
  <si>
    <t>Klubbhus, diverse kostnader</t>
  </si>
  <si>
    <t>6540</t>
  </si>
  <si>
    <t>Inventar klubbhus</t>
  </si>
  <si>
    <t>6550</t>
  </si>
  <si>
    <t>Kontormaskiner/datautstyr</t>
  </si>
  <si>
    <t>6561</t>
  </si>
  <si>
    <t>Utg. drift anlegg</t>
  </si>
  <si>
    <t>6600</t>
  </si>
  <si>
    <t>Reparasjon og vedlikehold klubbhus</t>
  </si>
  <si>
    <t>6610</t>
  </si>
  <si>
    <t>Reperasjon og Vedlikehold anlegg</t>
  </si>
  <si>
    <t>6700</t>
  </si>
  <si>
    <t>Revisjons- og regnskapshonorar</t>
  </si>
  <si>
    <t>6800</t>
  </si>
  <si>
    <t>Kontorrekvisita</t>
  </si>
  <si>
    <t>6810</t>
  </si>
  <si>
    <t xml:space="preserve"> Kopiering</t>
  </si>
  <si>
    <t>6820</t>
  </si>
  <si>
    <t>Trykksaker</t>
  </si>
  <si>
    <t>6860</t>
  </si>
  <si>
    <t>Interne møter</t>
  </si>
  <si>
    <t>6861</t>
  </si>
  <si>
    <t>Eksterne møter</t>
  </si>
  <si>
    <t>6863</t>
  </si>
  <si>
    <t>Interne ledersamlinger</t>
  </si>
  <si>
    <t>6900</t>
  </si>
  <si>
    <t>Telefon &amp; kommunikasjon</t>
  </si>
  <si>
    <t>6903</t>
  </si>
  <si>
    <t>Data utgifter, programvare etc</t>
  </si>
  <si>
    <t>6940</t>
  </si>
  <si>
    <t>Porto, brev</t>
  </si>
  <si>
    <t>7100</t>
  </si>
  <si>
    <t>Bilgodtgjørelse trenere, oppgavepliktig</t>
  </si>
  <si>
    <t>7101</t>
  </si>
  <si>
    <t>Bilgodtgjørelse ansatte</t>
  </si>
  <si>
    <t>7102</t>
  </si>
  <si>
    <t>Bilkostnader, diverse</t>
  </si>
  <si>
    <t>7300</t>
  </si>
  <si>
    <t>Utgifter sponsoravtaler</t>
  </si>
  <si>
    <t>7400</t>
  </si>
  <si>
    <t>7470</t>
  </si>
  <si>
    <t>Utg. stipender</t>
  </si>
  <si>
    <t>7600</t>
  </si>
  <si>
    <t>Utg. diverse tiltak</t>
  </si>
  <si>
    <t>7770</t>
  </si>
  <si>
    <t>Bank- og kortgebyr</t>
  </si>
  <si>
    <t>8050</t>
  </si>
  <si>
    <t>Annen renteinntekt</t>
  </si>
  <si>
    <t>8142</t>
  </si>
  <si>
    <t>Renter lån fotballhall</t>
  </si>
  <si>
    <t>8150</t>
  </si>
  <si>
    <t>Annen rentekostnad</t>
  </si>
  <si>
    <t>8170</t>
  </si>
  <si>
    <t>Annen finanskostnad</t>
  </si>
  <si>
    <t>3010</t>
  </si>
  <si>
    <t>Salg av klubbutstyr, avg.pliktig</t>
  </si>
  <si>
    <t>3012</t>
  </si>
  <si>
    <t>Salg diverse produkter</t>
  </si>
  <si>
    <t>3020</t>
  </si>
  <si>
    <t>Samarbeidsavtaler</t>
  </si>
  <si>
    <t>3052</t>
  </si>
  <si>
    <t>Tilskudd drift anlegg</t>
  </si>
  <si>
    <t>3410</t>
  </si>
  <si>
    <t>Driftstilskudd kommune</t>
  </si>
  <si>
    <t>3414</t>
  </si>
  <si>
    <t>Tilskudd daglig leder</t>
  </si>
  <si>
    <t>Regnskap</t>
  </si>
  <si>
    <t>SUM INNTEKTER</t>
  </si>
  <si>
    <t>SUM KOSTNADER</t>
  </si>
  <si>
    <t>Over/underskudd</t>
  </si>
  <si>
    <t>Tilskudd vedl.hold anlegg</t>
  </si>
  <si>
    <t>Tilskudd MVA kompensasjon</t>
  </si>
  <si>
    <t>Tilskudd fra NIF/forbund</t>
  </si>
  <si>
    <t>Innt. Lotterier</t>
  </si>
  <si>
    <t>Reklameskilt hall</t>
  </si>
  <si>
    <t>Utstyr til tillitsvalgte</t>
  </si>
  <si>
    <t>Forsikringer hus anlegg</t>
  </si>
  <si>
    <t>Utstyr til bane/anlegg</t>
  </si>
  <si>
    <t>Tap på fordringer</t>
  </si>
  <si>
    <t>Avskrivning  lysanlegg</t>
  </si>
  <si>
    <t>Avskrivning mediabrakke</t>
  </si>
  <si>
    <t>Avskrivning  hall &amp; klubbhus</t>
  </si>
  <si>
    <t>Sum kostnader</t>
  </si>
  <si>
    <t>Kursutgifter</t>
  </si>
  <si>
    <t xml:space="preserve">Kontingenter </t>
  </si>
  <si>
    <t>Utg, markedsføring klubb</t>
  </si>
  <si>
    <t>Gaver, diverse innt.</t>
  </si>
  <si>
    <t>3921</t>
  </si>
  <si>
    <t>Aktivitetsavgift</t>
  </si>
  <si>
    <t>4400</t>
  </si>
  <si>
    <t>Varer til kiosk/kafe</t>
  </si>
  <si>
    <t>4602</t>
  </si>
  <si>
    <t>Diverse utstyr</t>
  </si>
  <si>
    <t>5011</t>
  </si>
  <si>
    <t>Lønn halltilsyn</t>
  </si>
  <si>
    <t>5012</t>
  </si>
  <si>
    <t>Lønn trenere</t>
  </si>
  <si>
    <t>6871</t>
  </si>
  <si>
    <t>Kurs trenere</t>
  </si>
  <si>
    <t>7140</t>
  </si>
  <si>
    <t>Reisekostnader kamper/stevner</t>
  </si>
  <si>
    <t>7141</t>
  </si>
  <si>
    <t>Reise-/ oppholdskostnader turneringer</t>
  </si>
  <si>
    <t>7142</t>
  </si>
  <si>
    <t>Reise- oppholdskostnader treningsleirer</t>
  </si>
  <si>
    <t>7150</t>
  </si>
  <si>
    <t>Diettkostnad, oppgavepliktig</t>
  </si>
  <si>
    <t>7410</t>
  </si>
  <si>
    <t>Påmeldingsavgifter krets</t>
  </si>
  <si>
    <t>7412</t>
  </si>
  <si>
    <t>Overgangsgebyrer krets/forbund</t>
  </si>
  <si>
    <t>7413</t>
  </si>
  <si>
    <t>7450</t>
  </si>
  <si>
    <t>Påmeldingsavgifter turneringer/stevner</t>
  </si>
  <si>
    <t>7715</t>
  </si>
  <si>
    <t>Dommerkostnader</t>
  </si>
  <si>
    <t>3040</t>
  </si>
  <si>
    <t>Reklameskilt</t>
  </si>
  <si>
    <t>3050</t>
  </si>
  <si>
    <t>Innt. dugnader</t>
  </si>
  <si>
    <t>3051</t>
  </si>
  <si>
    <t>Innt. halltilsyn</t>
  </si>
  <si>
    <t>3211</t>
  </si>
  <si>
    <t>Kiosk/ kafesalg kamper</t>
  </si>
  <si>
    <t>3220</t>
  </si>
  <si>
    <t>Påmeldingsavgifter cuper</t>
  </si>
  <si>
    <t>3230</t>
  </si>
  <si>
    <t>Interne sportslige arrangement</t>
  </si>
  <si>
    <t>3240</t>
  </si>
  <si>
    <t>Egenandel deltagelse cuper</t>
  </si>
  <si>
    <t>kontonavn</t>
  </si>
  <si>
    <t>Billettsalg kamper</t>
  </si>
  <si>
    <t>Tilskudd fra forbund</t>
  </si>
  <si>
    <t>Kontingenter særkrets</t>
  </si>
  <si>
    <t>Medlemsavgifter for tillitsvalgte</t>
  </si>
  <si>
    <t>Forsikring og lisenser</t>
  </si>
  <si>
    <t>Drakter</t>
  </si>
  <si>
    <t>Baller</t>
  </si>
  <si>
    <t>Utstyr ledere/trenere</t>
  </si>
  <si>
    <t>Utstyr dommere</t>
  </si>
  <si>
    <t>Arrangementsutg. Kamper</t>
  </si>
  <si>
    <t>Utg. halltilsyn</t>
  </si>
  <si>
    <t>Utg. interne møter</t>
  </si>
  <si>
    <t>Spillermøter og sammenkomster</t>
  </si>
  <si>
    <t>Kurs ledere</t>
  </si>
  <si>
    <t>OVER/ UNDERSKUDD</t>
  </si>
  <si>
    <t>3970</t>
  </si>
  <si>
    <t>Innt. diverse tiltak</t>
  </si>
  <si>
    <t>6790</t>
  </si>
  <si>
    <t>Treningsutgifter</t>
  </si>
  <si>
    <t>6870</t>
  </si>
  <si>
    <t>7475</t>
  </si>
  <si>
    <t>Medlemsavgifter ledere/trenere</t>
  </si>
  <si>
    <t>3120</t>
  </si>
  <si>
    <t>Samarbeidsavtaler, avgiftsfritt</t>
  </si>
  <si>
    <t>Interne Møter</t>
  </si>
  <si>
    <t>Spillermøter/ sammenkomster</t>
  </si>
  <si>
    <t>3016</t>
  </si>
  <si>
    <t>Innt. Dugnader/tiltak</t>
  </si>
  <si>
    <t>Samarbeidsavtaler fritt</t>
  </si>
  <si>
    <t>3210</t>
  </si>
  <si>
    <t>Billettinntekter kamper</t>
  </si>
  <si>
    <t>3221</t>
  </si>
  <si>
    <t>Kiosk/ kafesalg cuper</t>
  </si>
  <si>
    <t>3250</t>
  </si>
  <si>
    <t>Refusjoner reiser</t>
  </si>
  <si>
    <t>3400</t>
  </si>
  <si>
    <t>Tilskudd forbund</t>
  </si>
  <si>
    <t>3413</t>
  </si>
  <si>
    <t>Andre tilskudd</t>
  </si>
  <si>
    <t>Sum inntekter</t>
  </si>
  <si>
    <t>4600</t>
  </si>
  <si>
    <t>4601</t>
  </si>
  <si>
    <t>4605</t>
  </si>
  <si>
    <t>Utstyr utøvere/spillere</t>
  </si>
  <si>
    <t>4606</t>
  </si>
  <si>
    <t>4609</t>
  </si>
  <si>
    <t>Utg. fotballsko</t>
  </si>
  <si>
    <t>4610</t>
  </si>
  <si>
    <t>Vask/drift utstyr</t>
  </si>
  <si>
    <t>Kontormaskiner/ datautstyr</t>
  </si>
  <si>
    <t>6862</t>
  </si>
  <si>
    <t>Spillermøter/ samlinger</t>
  </si>
  <si>
    <t>7104</t>
  </si>
  <si>
    <t>Kjøregodtgjørelse spillere</t>
  </si>
  <si>
    <t>7411</t>
  </si>
  <si>
    <t>Kampavgifter krets</t>
  </si>
  <si>
    <t>7500</t>
  </si>
  <si>
    <t>Forsikring- og lisenser</t>
  </si>
  <si>
    <t>7710</t>
  </si>
  <si>
    <t>Arrangementskostnader kamper</t>
  </si>
  <si>
    <t>7712</t>
  </si>
  <si>
    <t>Lege- og skadebehandling</t>
  </si>
  <si>
    <t>7730</t>
  </si>
  <si>
    <t>INNTEKTER</t>
  </si>
  <si>
    <t>Utg. dugnader</t>
  </si>
  <si>
    <t>Ordinære rentekostnader</t>
  </si>
  <si>
    <t>Arrangementskost. turneringer</t>
  </si>
  <si>
    <t>Utg. interne sportslige arrangem.</t>
  </si>
  <si>
    <t>Utg. panteboder</t>
  </si>
  <si>
    <t>4201</t>
  </si>
  <si>
    <t>Trykkutg. klubbutstyr</t>
  </si>
  <si>
    <t>Kurs ledere/trenere</t>
  </si>
  <si>
    <t xml:space="preserve">Innt. Panteboder </t>
  </si>
  <si>
    <t>Utstyspillere/utøvere</t>
  </si>
  <si>
    <t>Kantinekostnad</t>
  </si>
  <si>
    <t>Utg. lotterier</t>
  </si>
  <si>
    <t>Utmerkelser/ gaver</t>
  </si>
  <si>
    <t>Kostnader Samarbeidslag</t>
  </si>
  <si>
    <t>Reisekostnader stevner (ski)</t>
  </si>
  <si>
    <t>AVDELING</t>
  </si>
  <si>
    <t>KOSTNADER</t>
  </si>
  <si>
    <t>RESULTAT</t>
  </si>
  <si>
    <t>Hovedlaget</t>
  </si>
  <si>
    <t>Fotball bredde</t>
  </si>
  <si>
    <t>Håndball avd.</t>
  </si>
  <si>
    <t>Avd. Barn</t>
  </si>
  <si>
    <t>SUM</t>
  </si>
  <si>
    <t>Kopiering</t>
  </si>
  <si>
    <t>Diverse tiltak</t>
  </si>
  <si>
    <t>OTP, AGA andel</t>
  </si>
  <si>
    <t>OTP fordel</t>
  </si>
  <si>
    <t>Utstyr utøvere</t>
  </si>
  <si>
    <t>Leie lokaler</t>
  </si>
  <si>
    <t>Renteutgifter</t>
  </si>
  <si>
    <t>6791</t>
  </si>
  <si>
    <t>Frukt trening/kamp</t>
  </si>
  <si>
    <t>Innt. Gaver</t>
  </si>
  <si>
    <t>3402</t>
  </si>
  <si>
    <t>Gebyrer/ bøter krets forbund</t>
  </si>
  <si>
    <t>Salg av supporterutstyr</t>
  </si>
  <si>
    <t>Innkjøp av utstyr for vidr. Salg</t>
  </si>
  <si>
    <t>5811</t>
  </si>
  <si>
    <t>Motførsel ref. sykepenger</t>
  </si>
  <si>
    <t>Gebyrer krets/ forbund</t>
  </si>
  <si>
    <t>Kioskinntekter turneringer</t>
  </si>
  <si>
    <t>Utg. gebyrer medlemsavgifter</t>
  </si>
  <si>
    <t>Trykkutg. Drakter etc</t>
  </si>
  <si>
    <t>3257</t>
  </si>
  <si>
    <t>Serie/ Cup bonus</t>
  </si>
  <si>
    <t>3405</t>
  </si>
  <si>
    <t>7145</t>
  </si>
  <si>
    <t>Utg. diverse reiser spillere</t>
  </si>
  <si>
    <t>Medlemsavgifter trenere/ledere</t>
  </si>
  <si>
    <t>7490</t>
  </si>
  <si>
    <t>Utg. spillerkjøp/leie</t>
  </si>
  <si>
    <t>Utstyr ledere/trenere/spillere</t>
  </si>
  <si>
    <t>Datautg. Programvare etc</t>
  </si>
  <si>
    <t>Kontingenter forbund/SKF/krets</t>
  </si>
  <si>
    <t>Varer til kiosk</t>
  </si>
  <si>
    <t>Telefongodtgjørelse trenere</t>
  </si>
  <si>
    <t>Kommunale tilskudd anlegg</t>
  </si>
  <si>
    <t>Salg/utleie spillere</t>
  </si>
  <si>
    <t>Reise-/ oppholdskost. turneringer</t>
  </si>
  <si>
    <t>Refusjon reiser</t>
  </si>
  <si>
    <t>Innt. fra samarbeidslag</t>
  </si>
  <si>
    <t>Samarbeidsavt. avg. fritt</t>
  </si>
  <si>
    <t>Frukt trening/ kamp</t>
  </si>
  <si>
    <t>Annen personalkostnad</t>
  </si>
  <si>
    <t>Data &amp; kontor maskiner</t>
  </si>
  <si>
    <t>Refusjon sykepenger</t>
  </si>
  <si>
    <t>Utg. markedsføring klubb</t>
  </si>
  <si>
    <t>Trykkutg. Klubbutstyr</t>
  </si>
  <si>
    <t>Bilgodtgjørelse trenere, oppg.plk</t>
  </si>
  <si>
    <t>Utg. markedsføring</t>
  </si>
  <si>
    <t>Utstyr anlegg</t>
  </si>
  <si>
    <t xml:space="preserve">Innt. div. tiltak </t>
  </si>
  <si>
    <t>Strømutg. Kontor</t>
  </si>
  <si>
    <t>Frukt til trening/kamp</t>
  </si>
  <si>
    <t>Billettinnt. konsert</t>
  </si>
  <si>
    <t>Spillerkjøp/ leie</t>
  </si>
  <si>
    <t>Utg. billetter cupfinale</t>
  </si>
  <si>
    <t xml:space="preserve">                  -  </t>
  </si>
  <si>
    <t>Reise- oppholdskost. Kretslag</t>
  </si>
  <si>
    <t>Arrangementsutg. Håndballskole</t>
  </si>
  <si>
    <t>Innt. håndballskole</t>
  </si>
  <si>
    <t>Salgstiltak (toalett og Salva)</t>
  </si>
  <si>
    <t>Avskrivning 3-er bane</t>
  </si>
  <si>
    <t xml:space="preserve">BU 2019 </t>
  </si>
  <si>
    <t>Bank- og andre gebyrer</t>
  </si>
  <si>
    <t>FOTBALL BREDDE</t>
  </si>
  <si>
    <t>HOVEDLAGET</t>
  </si>
  <si>
    <t>AVD. BARN - IDRETTSKOLEN</t>
  </si>
  <si>
    <t>HÅNDBALL AVD.</t>
  </si>
  <si>
    <t>PROGNOSE</t>
  </si>
  <si>
    <t>Varer til salgstiltak (Salva)</t>
  </si>
  <si>
    <t>Utg. drift av kiosk</t>
  </si>
  <si>
    <t>Sponsoravtaler, avg. fritt</t>
  </si>
  <si>
    <t>Tilbake bet. AGA</t>
  </si>
  <si>
    <t xml:space="preserve">Gratis uttak av utstyr </t>
  </si>
  <si>
    <t>Totalt</t>
  </si>
  <si>
    <t>Avtalt</t>
  </si>
  <si>
    <t>Lege og skadebehandling</t>
  </si>
  <si>
    <t>Arrangementsutg. kamper</t>
  </si>
  <si>
    <t>Korreksjon</t>
  </si>
  <si>
    <t>Tap på fordringer avgiftspliktig</t>
  </si>
  <si>
    <t>Renteinntekter bank</t>
  </si>
  <si>
    <t>Avskrivning tribune</t>
  </si>
  <si>
    <t>Konto 3120</t>
  </si>
  <si>
    <t>Lotterier</t>
  </si>
  <si>
    <t>Renter nytt kunstgress</t>
  </si>
  <si>
    <t>Nytt kunstgress</t>
  </si>
  <si>
    <t>Varer kiosk/kafe</t>
  </si>
  <si>
    <t>v</t>
  </si>
  <si>
    <t>BU 2021</t>
  </si>
  <si>
    <t>Salg avgiftsfritt</t>
  </si>
  <si>
    <t>Koronastøtte 2020</t>
  </si>
  <si>
    <t>Støtteveggen avg. Fri</t>
  </si>
  <si>
    <t>Støtteveggen avg. pliktig</t>
  </si>
  <si>
    <t>Reperasjon vedlikehold utstyr</t>
  </si>
  <si>
    <t>Utgifter mat etc dugnad, tiltak</t>
  </si>
  <si>
    <t>Kurs &amp; utdanning ansatte</t>
  </si>
  <si>
    <t>Telefon &amp; kommunikasjon, bredbånd</t>
  </si>
  <si>
    <t>Buypass- og Vippsgebyr</t>
  </si>
  <si>
    <t>Avskrivning kunstgressbane</t>
  </si>
  <si>
    <t>Avskrivning plentraktor + ATV</t>
  </si>
  <si>
    <t>Innt. Diverse tiltak/korona</t>
  </si>
  <si>
    <t>Andre tilskudd / Korona</t>
  </si>
  <si>
    <t>E-Sport</t>
  </si>
  <si>
    <t>Kiosk / kafesalg arrangementer</t>
  </si>
  <si>
    <t>Tilskudd Karmøy Kommune</t>
  </si>
  <si>
    <t>Starthjelp AIL</t>
  </si>
  <si>
    <t>BU 2022</t>
  </si>
  <si>
    <t>Regnskap pr. 31.12.2021</t>
  </si>
  <si>
    <t>Leie, leasing ATW</t>
  </si>
  <si>
    <t>Annen kostnad</t>
  </si>
  <si>
    <t>BU-2022</t>
  </si>
  <si>
    <t>Påmeldingsavg, Gasnor cup</t>
  </si>
  <si>
    <t>Arrangementskostnader turneringer</t>
  </si>
  <si>
    <t>Utg. interne sportslige arr</t>
  </si>
  <si>
    <t>BUDSJETT 2022</t>
  </si>
  <si>
    <t>BU 2023</t>
  </si>
  <si>
    <t>Jul på Avaldsnes</t>
  </si>
  <si>
    <t>Kostnader utleie Toppfotball</t>
  </si>
  <si>
    <t>Tribune-kunstgress</t>
  </si>
  <si>
    <t>Leie, leasing plentraktor</t>
  </si>
  <si>
    <t>-</t>
  </si>
  <si>
    <t>*7141</t>
  </si>
  <si>
    <t>*3240</t>
  </si>
  <si>
    <t>Gasnor</t>
  </si>
  <si>
    <t>Fotballskole+Akademi</t>
  </si>
  <si>
    <t>inkl Gasnor</t>
  </si>
  <si>
    <t>Hva får A-lag?</t>
  </si>
  <si>
    <t>justeringsår</t>
  </si>
  <si>
    <t>inkl i lønnspost</t>
  </si>
  <si>
    <t>HS?</t>
  </si>
  <si>
    <t>Jakker ca 38 000 1 pr lag</t>
  </si>
  <si>
    <t>BU2023</t>
  </si>
  <si>
    <t>Regnskap 2022</t>
  </si>
  <si>
    <t>Inntekter Utleie, pliktig</t>
  </si>
  <si>
    <t>Momskomp. Kunstgress</t>
  </si>
  <si>
    <t>Diverse tilskudd</t>
  </si>
  <si>
    <t>Diverse inntekter</t>
  </si>
  <si>
    <t>Klær og utstyr til utøvere</t>
  </si>
  <si>
    <t>Lønn til trenere</t>
  </si>
  <si>
    <t>Div kostnader leiligheter</t>
  </si>
  <si>
    <t>Annen kontorkostnad</t>
  </si>
  <si>
    <t>Utg. premeier lotteri</t>
  </si>
  <si>
    <t>Avaldsnes Akademiet</t>
  </si>
  <si>
    <t>OTP-Arbeidgiver andel</t>
  </si>
  <si>
    <t>OTP-fordel</t>
  </si>
  <si>
    <t>Påløpt arb.giv av feriepenger</t>
  </si>
  <si>
    <t>Rep og vedlikehold klubbhus</t>
  </si>
  <si>
    <t>Rep og vedlikehold anlegg</t>
  </si>
  <si>
    <t>Reiseutgifter trenere</t>
  </si>
  <si>
    <t>Buypass- og vippsgebyr</t>
  </si>
  <si>
    <t>Regnskap pr. 31.12.2022</t>
  </si>
  <si>
    <t>Påmeldingsavg. Cuper</t>
  </si>
  <si>
    <t>OTP-Arb.giver andel</t>
  </si>
  <si>
    <t>Påløpt arb.giver avg av feriepenger</t>
  </si>
  <si>
    <t>Utstur bane og anlegg</t>
  </si>
  <si>
    <t>Utg drift anlegg</t>
  </si>
  <si>
    <t>Utg diverse tiltak</t>
  </si>
  <si>
    <t>Bank ogkortgebyr</t>
  </si>
  <si>
    <t>BU-2023</t>
  </si>
  <si>
    <t>Salg av klubbutstyr avg.pliktig</t>
  </si>
  <si>
    <t>Utsyr baner og anlegg</t>
  </si>
  <si>
    <t>Fotballskole, mat og utstyr. Deler av overskudd Ganor til barn</t>
  </si>
  <si>
    <t>Regnskap pr 31.12.2022</t>
  </si>
  <si>
    <t>Tilskudd KK sommergøy</t>
  </si>
  <si>
    <t>Påløpt arb.giveravg. Av feriepenger</t>
  </si>
  <si>
    <t>Leie utstyr E-sport</t>
  </si>
  <si>
    <t>Div. utstyr E-sport</t>
  </si>
  <si>
    <t>Rep og vvelikehold anlegg</t>
  </si>
  <si>
    <t>Div. driftskostnader E-sport</t>
  </si>
  <si>
    <t>Reiseutg trenere</t>
  </si>
  <si>
    <t>Flytt 7730 posten hit</t>
  </si>
  <si>
    <t>5 00</t>
  </si>
  <si>
    <t>BUDSJETT 2023</t>
  </si>
  <si>
    <t>OPPSUMMERING REGNSKAP, PROGNOSE OG BUDSJETT 2023</t>
  </si>
  <si>
    <t>REGNSKAP 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</si>
</sst>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/>
      <bottom style="double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0">
    <xf numFmtId="0" fontId="0" fillId="0" borderId="0" xfId="0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164" fontId="0" fillId="0" borderId="0" xfId="20" applyNumberFormat="1" applyFont="1"/>
    <xf numFmtId="164" fontId="0" fillId="0" borderId="1" xfId="20" applyNumberFormat="1" applyFont="1" applyBorder="1"/>
    <xf numFmtId="164" fontId="2" fillId="0" borderId="2" xfId="20" applyNumberFormat="1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3" xfId="20" applyNumberFormat="1" applyFont="1" applyBorder="1"/>
    <xf numFmtId="0" fontId="6" fillId="0" borderId="4" xfId="0" applyFont="1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7" fillId="0" borderId="0" xfId="20" applyNumberFormat="1" applyFont="1"/>
    <xf numFmtId="0" fontId="6" fillId="0" borderId="2" xfId="0" applyFont="1" applyBorder="1"/>
    <xf numFmtId="0" fontId="8" fillId="0" borderId="4" xfId="0" applyFont="1" applyBorder="1"/>
    <xf numFmtId="0" fontId="7" fillId="0" borderId="0" xfId="0" applyFont="1"/>
    <xf numFmtId="164" fontId="2" fillId="0" borderId="0" xfId="20" applyNumberFormat="1" applyFont="1"/>
    <xf numFmtId="164" fontId="0" fillId="0" borderId="0" xfId="0" applyNumberFormat="1"/>
    <xf numFmtId="0" fontId="2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11" fillId="0" borderId="0" xfId="0" applyFont="1" applyAlignment="1">
      <alignment horizontal="center"/>
    </xf>
    <xf numFmtId="3" fontId="6" fillId="0" borderId="0" xfId="20" applyNumberFormat="1" applyFont="1"/>
    <xf numFmtId="38" fontId="2" fillId="0" borderId="0" xfId="0" applyNumberFormat="1" applyFont="1"/>
    <xf numFmtId="164" fontId="8" fillId="0" borderId="4" xfId="0" applyNumberFormat="1" applyFont="1" applyBorder="1"/>
    <xf numFmtId="0" fontId="4" fillId="0" borderId="5" xfId="0" applyFont="1" applyBorder="1" applyAlignment="1">
      <alignment horizontal="center"/>
    </xf>
    <xf numFmtId="164" fontId="2" fillId="0" borderId="4" xfId="20" applyNumberFormat="1" applyFont="1" applyBorder="1"/>
    <xf numFmtId="0" fontId="12" fillId="0" borderId="0" xfId="0" applyFont="1"/>
    <xf numFmtId="0" fontId="5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4" fontId="6" fillId="0" borderId="0" xfId="0" applyNumberFormat="1" applyFont="1"/>
    <xf numFmtId="0" fontId="12" fillId="0" borderId="10" xfId="0" applyFont="1" applyBorder="1"/>
    <xf numFmtId="164" fontId="12" fillId="0" borderId="7" xfId="20" applyNumberFormat="1" applyFont="1" applyBorder="1"/>
    <xf numFmtId="164" fontId="12" fillId="0" borderId="8" xfId="20" applyNumberFormat="1" applyFont="1" applyBorder="1"/>
    <xf numFmtId="164" fontId="12" fillId="0" borderId="11" xfId="20" applyNumberFormat="1" applyFont="1" applyBorder="1"/>
    <xf numFmtId="0" fontId="12" fillId="0" borderId="12" xfId="0" applyFont="1" applyBorder="1"/>
    <xf numFmtId="164" fontId="12" fillId="0" borderId="13" xfId="20" applyNumberFormat="1" applyFont="1" applyBorder="1"/>
    <xf numFmtId="164" fontId="12" fillId="0" borderId="14" xfId="20" applyNumberFormat="1" applyFont="1" applyBorder="1"/>
    <xf numFmtId="164" fontId="12" fillId="0" borderId="15" xfId="20" applyNumberFormat="1" applyFont="1" applyBorder="1"/>
    <xf numFmtId="0" fontId="5" fillId="3" borderId="16" xfId="0" applyFont="1" applyFill="1" applyBorder="1"/>
    <xf numFmtId="164" fontId="5" fillId="3" borderId="17" xfId="20" applyNumberFormat="1" applyFont="1" applyFill="1" applyBorder="1"/>
    <xf numFmtId="164" fontId="5" fillId="3" borderId="18" xfId="20" applyNumberFormat="1" applyFont="1" applyFill="1" applyBorder="1"/>
    <xf numFmtId="164" fontId="5" fillId="3" borderId="19" xfId="20" applyNumberFormat="1" applyFont="1" applyFill="1" applyBorder="1"/>
    <xf numFmtId="0" fontId="14" fillId="0" borderId="2" xfId="0" applyFont="1" applyBorder="1"/>
    <xf numFmtId="164" fontId="17" fillId="0" borderId="11" xfId="20" applyNumberFormat="1" applyFont="1" applyBorder="1"/>
    <xf numFmtId="0" fontId="5" fillId="0" borderId="2" xfId="0" applyFont="1" applyBorder="1"/>
    <xf numFmtId="164" fontId="12" fillId="0" borderId="0" xfId="20" applyNumberFormat="1" applyFont="1"/>
    <xf numFmtId="0" fontId="0" fillId="0" borderId="0" xfId="0" applyFont="1"/>
    <xf numFmtId="0" fontId="4" fillId="0" borderId="1" xfId="0" applyFont="1" applyBorder="1"/>
    <xf numFmtId="0" fontId="2" fillId="0" borderId="5" xfId="0" applyFont="1" applyBorder="1"/>
    <xf numFmtId="164" fontId="0" fillId="0" borderId="0" xfId="20" applyNumberFormat="1" applyFont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164" fontId="0" fillId="0" borderId="1" xfId="20" applyNumberFormat="1" applyFont="1" applyBorder="1"/>
    <xf numFmtId="0" fontId="2" fillId="0" borderId="3" xfId="0" applyFont="1" applyBorder="1"/>
    <xf numFmtId="164" fontId="2" fillId="0" borderId="3" xfId="20" applyNumberFormat="1" applyFont="1" applyBorder="1"/>
    <xf numFmtId="0" fontId="2" fillId="0" borderId="2" xfId="0" applyFont="1" applyBorder="1"/>
    <xf numFmtId="0" fontId="6" fillId="0" borderId="4" xfId="0" applyFont="1" applyBorder="1"/>
    <xf numFmtId="0" fontId="8" fillId="0" borderId="4" xfId="0" applyFont="1" applyBorder="1"/>
    <xf numFmtId="164" fontId="17" fillId="0" borderId="7" xfId="20" applyNumberFormat="1" applyFont="1" applyBorder="1"/>
    <xf numFmtId="164" fontId="17" fillId="0" borderId="8" xfId="20" applyNumberFormat="1" applyFont="1" applyBorder="1"/>
    <xf numFmtId="164" fontId="0" fillId="0" borderId="0" xfId="20" applyNumberFormat="1"/>
    <xf numFmtId="164" fontId="0" fillId="0" borderId="0" xfId="20" applyNumberFormat="1" applyFont="1" applyAlignment="1">
      <alignment horizontal="center"/>
    </xf>
    <xf numFmtId="0" fontId="0" fillId="0" borderId="0" xfId="0" applyAlignment="1">
      <alignment horizontal="right"/>
    </xf>
    <xf numFmtId="164" fontId="0" fillId="0" borderId="1" xfId="20" applyNumberFormat="1" applyBorder="1"/>
    <xf numFmtId="0" fontId="8" fillId="0" borderId="2" xfId="0" applyFont="1" applyBorder="1"/>
    <xf numFmtId="0" fontId="6" fillId="0" borderId="0" xfId="0" applyFont="1"/>
    <xf numFmtId="0" fontId="8" fillId="0" borderId="0" xfId="0" applyFont="1"/>
    <xf numFmtId="0" fontId="5" fillId="0" borderId="0" xfId="0" applyFont="1"/>
    <xf numFmtId="164" fontId="13" fillId="0" borderId="0" xfId="20" applyNumberFormat="1" applyFont="1"/>
    <xf numFmtId="164" fontId="5" fillId="0" borderId="0" xfId="20" applyNumberFormat="1" applyFont="1"/>
    <xf numFmtId="164" fontId="18" fillId="0" borderId="0" xfId="20" applyNumberFormat="1" applyFont="1"/>
    <xf numFmtId="164" fontId="0" fillId="4" borderId="0" xfId="20" applyNumberFormat="1" applyFont="1" applyFill="1"/>
    <xf numFmtId="164" fontId="6" fillId="0" borderId="2" xfId="0" applyNumberFormat="1" applyFont="1" applyBorder="1"/>
    <xf numFmtId="164" fontId="2" fillId="0" borderId="0" xfId="0" applyNumberFormat="1" applyFont="1"/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164" fontId="8" fillId="0" borderId="4" xfId="20" applyNumberFormat="1" applyFont="1" applyBorder="1"/>
    <xf numFmtId="164" fontId="0" fillId="0" borderId="0" xfId="20" applyNumberFormat="1" applyFont="1" applyAlignment="1">
      <alignment horizontal="left"/>
    </xf>
    <xf numFmtId="164" fontId="6" fillId="0" borderId="4" xfId="20" applyNumberFormat="1" applyFont="1" applyBorder="1"/>
    <xf numFmtId="164" fontId="0" fillId="0" borderId="0" xfId="20" applyNumberFormat="1" applyFont="1" applyAlignment="1">
      <alignment horizontal="right"/>
    </xf>
    <xf numFmtId="164" fontId="13" fillId="0" borderId="11" xfId="20" applyNumberFormat="1" applyFont="1" applyBorder="1"/>
    <xf numFmtId="43" fontId="0" fillId="0" borderId="0" xfId="20" applyFont="1"/>
    <xf numFmtId="164" fontId="18" fillId="3" borderId="20" xfId="20" applyNumberFormat="1" applyFont="1" applyFill="1" applyBorder="1"/>
    <xf numFmtId="43" fontId="0" fillId="0" borderId="0" xfId="0" applyNumberFormat="1"/>
    <xf numFmtId="164" fontId="17" fillId="0" borderId="0" xfId="20" applyNumberFormat="1" applyFont="1"/>
    <xf numFmtId="164" fontId="5" fillId="4" borderId="0" xfId="20" applyNumberFormat="1" applyFont="1" applyFill="1"/>
    <xf numFmtId="164" fontId="13" fillId="0" borderId="21" xfId="20" applyNumberFormat="1" applyFont="1" applyBorder="1"/>
    <xf numFmtId="164" fontId="0" fillId="5" borderId="0" xfId="20" applyNumberFormat="1" applyFont="1" applyFill="1"/>
    <xf numFmtId="164" fontId="0" fillId="5" borderId="1" xfId="20" applyNumberFormat="1" applyFont="1" applyFill="1" applyBorder="1"/>
    <xf numFmtId="164" fontId="2" fillId="5" borderId="2" xfId="20" applyNumberFormat="1" applyFont="1" applyFill="1" applyBorder="1"/>
    <xf numFmtId="0" fontId="2" fillId="5" borderId="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164" fontId="0" fillId="5" borderId="0" xfId="20" applyNumberFormat="1" applyFont="1" applyFill="1"/>
    <xf numFmtId="164" fontId="0" fillId="5" borderId="1" xfId="20" applyNumberFormat="1" applyFont="1" applyFill="1" applyBorder="1"/>
    <xf numFmtId="164" fontId="2" fillId="5" borderId="3" xfId="20" applyNumberFormat="1" applyFont="1" applyFill="1" applyBorder="1"/>
    <xf numFmtId="164" fontId="2" fillId="5" borderId="2" xfId="20" applyNumberFormat="1" applyFont="1" applyFill="1" applyBorder="1"/>
    <xf numFmtId="0" fontId="4" fillId="5" borderId="5" xfId="0" applyFont="1" applyFill="1" applyBorder="1" applyAlignment="1">
      <alignment horizontal="center"/>
    </xf>
    <xf numFmtId="164" fontId="2" fillId="5" borderId="3" xfId="20" applyNumberFormat="1" applyFont="1" applyFill="1" applyBorder="1"/>
    <xf numFmtId="164" fontId="2" fillId="5" borderId="3" xfId="0" applyNumberFormat="1" applyFont="1" applyFill="1" applyBorder="1"/>
    <xf numFmtId="0" fontId="0" fillId="5" borderId="0" xfId="0" applyFill="1"/>
    <xf numFmtId="164" fontId="2" fillId="5" borderId="4" xfId="0" applyNumberFormat="1" applyFont="1" applyFill="1" applyBorder="1"/>
    <xf numFmtId="0" fontId="2" fillId="5" borderId="1" xfId="0" applyFont="1" applyFill="1" applyBorder="1" applyAlignment="1">
      <alignment horizontal="center"/>
    </xf>
    <xf numFmtId="164" fontId="0" fillId="5" borderId="0" xfId="20" applyNumberFormat="1" applyFont="1" applyFill="1" applyAlignment="1">
      <alignment horizontal="center"/>
    </xf>
    <xf numFmtId="164" fontId="2" fillId="0" borderId="0" xfId="20" applyNumberFormat="1" applyFont="1" applyBorder="1"/>
    <xf numFmtId="164" fontId="2" fillId="5" borderId="0" xfId="20" applyNumberFormat="1" applyFont="1" applyFill="1" applyBorder="1"/>
    <xf numFmtId="0" fontId="0" fillId="4" borderId="0" xfId="0" applyFill="1"/>
    <xf numFmtId="0" fontId="4" fillId="5" borderId="5" xfId="0" applyFont="1" applyFill="1" applyBorder="1"/>
    <xf numFmtId="3" fontId="0" fillId="5" borderId="0" xfId="21" applyNumberFormat="1" applyFont="1" applyFill="1"/>
    <xf numFmtId="164" fontId="0" fillId="5" borderId="0" xfId="20" applyNumberFormat="1" applyFont="1" applyFill="1"/>
    <xf numFmtId="164" fontId="7" fillId="5" borderId="0" xfId="20" applyNumberFormat="1" applyFont="1" applyFill="1"/>
    <xf numFmtId="3" fontId="0" fillId="5" borderId="0" xfId="0" applyNumberFormat="1" applyFill="1"/>
    <xf numFmtId="164" fontId="6" fillId="5" borderId="0" xfId="0" applyNumberFormat="1" applyFont="1" applyFill="1"/>
    <xf numFmtId="164" fontId="0" fillId="5" borderId="0" xfId="0" applyNumberFormat="1" applyFill="1"/>
    <xf numFmtId="164" fontId="8" fillId="5" borderId="4" xfId="0" applyNumberFormat="1" applyFont="1" applyFill="1" applyBorder="1"/>
    <xf numFmtId="164" fontId="0" fillId="5" borderId="0" xfId="20" applyNumberFormat="1" applyFont="1" applyFill="1" applyAlignment="1">
      <alignment horizontal="right"/>
    </xf>
    <xf numFmtId="0" fontId="4" fillId="6" borderId="5" xfId="0" applyFont="1" applyFill="1" applyBorder="1"/>
    <xf numFmtId="2" fontId="4" fillId="6" borderId="0" xfId="0" applyNumberFormat="1" applyFont="1" applyFill="1"/>
    <xf numFmtId="2" fontId="0" fillId="6" borderId="0" xfId="0" applyNumberFormat="1" applyFill="1"/>
    <xf numFmtId="3" fontId="0" fillId="6" borderId="0" xfId="0" applyNumberFormat="1" applyFill="1"/>
    <xf numFmtId="3" fontId="4" fillId="6" borderId="0" xfId="0" applyNumberFormat="1" applyFont="1" applyFill="1"/>
    <xf numFmtId="3" fontId="0" fillId="6" borderId="0" xfId="20" applyNumberFormat="1" applyFont="1" applyFill="1" applyAlignment="1">
      <alignment horizontal="right"/>
    </xf>
    <xf numFmtId="3" fontId="2" fillId="6" borderId="0" xfId="0" applyNumberFormat="1" applyFont="1" applyFill="1"/>
    <xf numFmtId="164" fontId="2" fillId="6" borderId="3" xfId="0" applyNumberFormat="1" applyFont="1" applyFill="1" applyBorder="1"/>
    <xf numFmtId="164" fontId="8" fillId="6" borderId="4" xfId="0" applyNumberFormat="1" applyFont="1" applyFill="1" applyBorder="1"/>
    <xf numFmtId="3" fontId="0" fillId="0" borderId="0" xfId="0" applyNumberFormat="1" applyAlignment="1">
      <alignment horizontal="right"/>
    </xf>
    <xf numFmtId="0" fontId="2" fillId="6" borderId="5" xfId="0" applyFont="1" applyFill="1" applyBorder="1" applyAlignment="1">
      <alignment horizontal="center"/>
    </xf>
    <xf numFmtId="164" fontId="0" fillId="6" borderId="0" xfId="20" applyNumberFormat="1" applyFont="1" applyFill="1" applyAlignment="1">
      <alignment horizontal="center"/>
    </xf>
    <xf numFmtId="164" fontId="0" fillId="6" borderId="0" xfId="20" applyNumberFormat="1" applyFont="1" applyFill="1"/>
    <xf numFmtId="164" fontId="0" fillId="6" borderId="1" xfId="20" applyNumberFormat="1" applyFont="1" applyFill="1" applyBorder="1"/>
    <xf numFmtId="164" fontId="2" fillId="6" borderId="3" xfId="20" applyNumberFormat="1" applyFont="1" applyFill="1" applyBorder="1"/>
    <xf numFmtId="164" fontId="0" fillId="6" borderId="1" xfId="20" applyNumberFormat="1" applyFill="1" applyBorder="1"/>
    <xf numFmtId="164" fontId="2" fillId="6" borderId="2" xfId="20" applyNumberFormat="1" applyFont="1" applyFill="1" applyBorder="1"/>
    <xf numFmtId="0" fontId="2" fillId="6" borderId="1" xfId="0" applyFont="1" applyFill="1" applyBorder="1" applyAlignment="1">
      <alignment horizontal="center"/>
    </xf>
    <xf numFmtId="164" fontId="0" fillId="6" borderId="0" xfId="20" applyNumberFormat="1" applyFont="1" applyFill="1"/>
    <xf numFmtId="164" fontId="0" fillId="6" borderId="1" xfId="20" applyNumberFormat="1" applyFont="1" applyFill="1" applyBorder="1"/>
    <xf numFmtId="164" fontId="2" fillId="6" borderId="3" xfId="20" applyNumberFormat="1" applyFont="1" applyFill="1" applyBorder="1"/>
    <xf numFmtId="0" fontId="0" fillId="6" borderId="0" xfId="0" applyFill="1"/>
    <xf numFmtId="0" fontId="4" fillId="6" borderId="5" xfId="0" applyFont="1" applyFill="1" applyBorder="1" applyAlignment="1">
      <alignment horizontal="center"/>
    </xf>
    <xf numFmtId="164" fontId="2" fillId="4" borderId="4" xfId="20" applyNumberFormat="1" applyFont="1" applyFill="1" applyBorder="1"/>
    <xf numFmtId="164" fontId="0" fillId="4" borderId="0" xfId="20" applyNumberFormat="1" applyFont="1" applyFill="1"/>
    <xf numFmtId="164" fontId="6" fillId="4" borderId="4" xfId="20" applyNumberFormat="1" applyFont="1" applyFill="1" applyBorder="1"/>
    <xf numFmtId="0" fontId="5" fillId="4" borderId="1" xfId="0" applyFont="1" applyFill="1" applyBorder="1"/>
    <xf numFmtId="0" fontId="2" fillId="7" borderId="1" xfId="0" applyFont="1" applyFill="1" applyBorder="1" applyAlignment="1">
      <alignment horizontal="right"/>
    </xf>
    <xf numFmtId="164" fontId="0" fillId="7" borderId="0" xfId="20" applyNumberFormat="1" applyFont="1" applyFill="1"/>
    <xf numFmtId="164" fontId="2" fillId="7" borderId="3" xfId="20" applyNumberFormat="1" applyFont="1" applyFill="1" applyBorder="1"/>
    <xf numFmtId="0" fontId="0" fillId="7" borderId="0" xfId="0" applyFill="1"/>
    <xf numFmtId="0" fontId="2" fillId="6" borderId="0" xfId="0" applyFont="1" applyFill="1" applyAlignment="1">
      <alignment horizontal="center"/>
    </xf>
    <xf numFmtId="164" fontId="0" fillId="6" borderId="0" xfId="20" applyNumberFormat="1" applyFont="1" applyFill="1" applyAlignment="1">
      <alignment horizontal="left"/>
    </xf>
    <xf numFmtId="0" fontId="2" fillId="6" borderId="0" xfId="0" applyFont="1" applyFill="1"/>
    <xf numFmtId="0" fontId="0" fillId="6" borderId="0" xfId="0" applyFill="1" applyAlignment="1">
      <alignment horizontal="left"/>
    </xf>
    <xf numFmtId="0" fontId="0" fillId="0" borderId="5" xfId="0" applyBorder="1"/>
    <xf numFmtId="0" fontId="0" fillId="6" borderId="1" xfId="0" applyFill="1" applyBorder="1"/>
    <xf numFmtId="0" fontId="12" fillId="0" borderId="22" xfId="0" applyFont="1" applyBorder="1"/>
    <xf numFmtId="164" fontId="12" fillId="0" borderId="23" xfId="20" applyNumberFormat="1" applyFont="1" applyBorder="1"/>
    <xf numFmtId="164" fontId="12" fillId="0" borderId="24" xfId="20" applyNumberFormat="1" applyFont="1" applyBorder="1"/>
    <xf numFmtId="0" fontId="0" fillId="6" borderId="0" xfId="0" applyFill="1" applyAlignment="1">
      <alignment horizontal="right"/>
    </xf>
    <xf numFmtId="3" fontId="0" fillId="0" borderId="0" xfId="0" applyNumberFormat="1"/>
    <xf numFmtId="3" fontId="0" fillId="4" borderId="0" xfId="0" applyNumberFormat="1" applyFill="1"/>
    <xf numFmtId="164" fontId="20" fillId="0" borderId="0" xfId="20" applyNumberFormat="1" applyFont="1"/>
    <xf numFmtId="164" fontId="20" fillId="0" borderId="0" xfId="20" applyNumberFormat="1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3" fontId="0" fillId="0" borderId="0" xfId="0" applyNumberFormat="1" applyFont="1"/>
    <xf numFmtId="164" fontId="0" fillId="0" borderId="0" xfId="20" applyNumberFormat="1" applyFont="1" applyBorder="1"/>
    <xf numFmtId="164" fontId="0" fillId="5" borderId="0" xfId="20" applyNumberFormat="1" applyFont="1" applyFill="1" applyBorder="1"/>
    <xf numFmtId="3" fontId="20" fillId="4" borderId="0" xfId="0" applyNumberFormat="1" applyFont="1" applyFill="1"/>
    <xf numFmtId="0" fontId="0" fillId="4" borderId="0" xfId="0" applyFill="1" applyAlignment="1">
      <alignment horizontal="center"/>
    </xf>
    <xf numFmtId="164" fontId="0" fillId="6" borderId="0" xfId="20" applyNumberFormat="1" applyFont="1" applyFill="1" applyBorder="1"/>
    <xf numFmtId="164" fontId="2" fillId="0" borderId="5" xfId="20" applyNumberFormat="1" applyFont="1" applyBorder="1"/>
    <xf numFmtId="164" fontId="2" fillId="5" borderId="5" xfId="20" applyNumberFormat="1" applyFont="1" applyFill="1" applyBorder="1"/>
    <xf numFmtId="164" fontId="2" fillId="6" borderId="5" xfId="20" applyNumberFormat="1" applyFont="1" applyFill="1" applyBorder="1"/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64" fontId="2" fillId="6" borderId="0" xfId="20" applyNumberFormat="1" applyFont="1" applyFill="1" applyBorder="1"/>
    <xf numFmtId="164" fontId="0" fillId="0" borderId="0" xfId="20" applyNumberFormat="1" applyFont="1" applyBorder="1"/>
    <xf numFmtId="3" fontId="0" fillId="4" borderId="0" xfId="0" applyNumberFormat="1" applyFill="1" applyAlignment="1">
      <alignment horizontal="right"/>
    </xf>
    <xf numFmtId="0" fontId="3" fillId="0" borderId="0" xfId="0" applyFont="1"/>
    <xf numFmtId="0" fontId="0" fillId="0" borderId="0" xfId="0"/>
    <xf numFmtId="0" fontId="0" fillId="0" borderId="0" xfId="0" applyFont="1"/>
    <xf numFmtId="0" fontId="3" fillId="0" borderId="1" xfId="0" applyFont="1" applyBorder="1"/>
    <xf numFmtId="0" fontId="0" fillId="0" borderId="1" xfId="0" applyBorder="1"/>
    <xf numFmtId="0" fontId="15" fillId="2" borderId="25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6" fillId="2" borderId="27" xfId="0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Valuta" xfId="21"/>
    <cellStyle name="Komma 2" xfId="22"/>
    <cellStyle name="Valut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0"/>
  <sheetViews>
    <sheetView workbookViewId="0" topLeftCell="A101">
      <selection activeCell="I8" sqref="I8"/>
    </sheetView>
  </sheetViews>
  <sheetFormatPr defaultColWidth="11.421875" defaultRowHeight="15"/>
  <cols>
    <col min="1" max="1" width="7.140625" style="0" customWidth="1"/>
    <col min="2" max="2" width="34.00390625" style="0" customWidth="1"/>
    <col min="3" max="3" width="11.421875" style="0" customWidth="1"/>
    <col min="4" max="4" width="0.13671875" style="0" customWidth="1"/>
    <col min="5" max="5" width="11.421875" style="0" hidden="1" customWidth="1"/>
    <col min="6" max="6" width="13.57421875" style="0" bestFit="1" customWidth="1"/>
    <col min="7" max="7" width="14.7109375" style="0" bestFit="1" customWidth="1"/>
    <col min="8" max="8" width="26.421875" style="0" customWidth="1"/>
    <col min="9" max="9" width="12.7109375" style="0" bestFit="1" customWidth="1"/>
    <col min="11" max="12" width="36.28125" style="0" bestFit="1" customWidth="1"/>
  </cols>
  <sheetData>
    <row r="1" spans="1:5" ht="23.25">
      <c r="A1" s="192" t="s">
        <v>320</v>
      </c>
      <c r="B1" s="193"/>
      <c r="C1" s="193"/>
      <c r="D1" s="193"/>
      <c r="E1" s="193"/>
    </row>
    <row r="2" spans="1:5" ht="22.9" customHeight="1">
      <c r="A2" s="3" t="s">
        <v>362</v>
      </c>
      <c r="B2" s="2"/>
      <c r="C2" s="2"/>
      <c r="D2" s="2"/>
      <c r="E2" s="2"/>
    </row>
    <row r="3" spans="1:8" ht="15.75">
      <c r="A3" s="10" t="s">
        <v>0</v>
      </c>
      <c r="B3" s="10" t="s">
        <v>1</v>
      </c>
      <c r="C3" s="11" t="s">
        <v>387</v>
      </c>
      <c r="D3" s="36" t="s">
        <v>323</v>
      </c>
      <c r="E3" s="11" t="s">
        <v>317</v>
      </c>
      <c r="F3" s="121" t="s">
        <v>343</v>
      </c>
      <c r="G3" s="130" t="s">
        <v>361</v>
      </c>
      <c r="H3" s="10" t="s">
        <v>370</v>
      </c>
    </row>
    <row r="4" spans="1:7" ht="15.75">
      <c r="A4" t="s">
        <v>93</v>
      </c>
      <c r="B4" t="s">
        <v>94</v>
      </c>
      <c r="C4" s="4"/>
      <c r="D4" s="102">
        <v>-1000</v>
      </c>
      <c r="E4" s="4">
        <v>-1000</v>
      </c>
      <c r="F4" s="114"/>
      <c r="G4" s="131"/>
    </row>
    <row r="5" spans="1:7" ht="15.75">
      <c r="A5" t="s">
        <v>95</v>
      </c>
      <c r="B5" t="s">
        <v>96</v>
      </c>
      <c r="C5" s="4">
        <v>0</v>
      </c>
      <c r="D5" s="102">
        <v>-500</v>
      </c>
      <c r="E5" s="4">
        <v>-500</v>
      </c>
      <c r="F5" s="114"/>
      <c r="G5" s="131"/>
    </row>
    <row r="6" spans="1:8" ht="15">
      <c r="A6" t="s">
        <v>97</v>
      </c>
      <c r="B6" t="s">
        <v>98</v>
      </c>
      <c r="C6" s="4">
        <v>-772476.3</v>
      </c>
      <c r="D6" s="102">
        <v>-730000</v>
      </c>
      <c r="E6" s="4">
        <v>-700000</v>
      </c>
      <c r="F6" s="122">
        <v>-800000</v>
      </c>
      <c r="G6" s="133">
        <v>-750000</v>
      </c>
      <c r="H6" s="171">
        <v>-750000</v>
      </c>
    </row>
    <row r="7" spans="1:8" ht="15">
      <c r="A7" s="12">
        <v>3032</v>
      </c>
      <c r="B7" t="s">
        <v>371</v>
      </c>
      <c r="C7" s="4">
        <v>-40000</v>
      </c>
      <c r="D7" s="102"/>
      <c r="E7" s="4"/>
      <c r="F7" s="122"/>
      <c r="G7" s="133"/>
      <c r="H7" s="171">
        <v>-60000</v>
      </c>
    </row>
    <row r="8" spans="1:8" ht="15">
      <c r="A8" s="12">
        <v>3040</v>
      </c>
      <c r="B8" t="s">
        <v>113</v>
      </c>
      <c r="C8" s="4"/>
      <c r="D8" s="102">
        <v>-50000</v>
      </c>
      <c r="E8" s="4">
        <v>-50000</v>
      </c>
      <c r="F8" s="123">
        <v>-50000</v>
      </c>
      <c r="G8" s="133">
        <v>-50000</v>
      </c>
      <c r="H8" s="171"/>
    </row>
    <row r="9" spans="1:7" ht="15">
      <c r="A9" s="12">
        <v>3050</v>
      </c>
      <c r="B9" t="s">
        <v>158</v>
      </c>
      <c r="C9" s="4"/>
      <c r="D9" s="102">
        <v>0</v>
      </c>
      <c r="E9" s="4">
        <v>0</v>
      </c>
      <c r="F9" s="124"/>
      <c r="G9" s="132"/>
    </row>
    <row r="10" spans="1:8" ht="15">
      <c r="A10" t="s">
        <v>99</v>
      </c>
      <c r="B10" t="s">
        <v>100</v>
      </c>
      <c r="C10" s="4">
        <v>-273939</v>
      </c>
      <c r="D10" s="102">
        <v>-157000</v>
      </c>
      <c r="E10" s="4">
        <v>-155400</v>
      </c>
      <c r="F10" s="125">
        <v>-150000</v>
      </c>
      <c r="G10" s="133">
        <v>-160000</v>
      </c>
      <c r="H10" s="172">
        <v>-170000</v>
      </c>
    </row>
    <row r="11" spans="1:7" ht="15">
      <c r="A11" s="12">
        <v>3060</v>
      </c>
      <c r="B11" t="s">
        <v>388</v>
      </c>
      <c r="C11" s="4">
        <v>-12200</v>
      </c>
      <c r="D11" s="102"/>
      <c r="E11" s="4"/>
      <c r="F11" s="125"/>
      <c r="G11" s="133"/>
    </row>
    <row r="12" spans="1:7" ht="15">
      <c r="A12" s="12">
        <v>3100</v>
      </c>
      <c r="B12" t="s">
        <v>344</v>
      </c>
      <c r="C12" s="4"/>
      <c r="D12" s="102"/>
      <c r="E12" s="4"/>
      <c r="F12" s="125"/>
      <c r="G12" s="133"/>
    </row>
    <row r="13" spans="1:8" ht="15">
      <c r="A13" s="12">
        <v>3120</v>
      </c>
      <c r="B13" t="s">
        <v>326</v>
      </c>
      <c r="C13" s="4">
        <v>-134951</v>
      </c>
      <c r="D13" s="102">
        <v>-145000</v>
      </c>
      <c r="E13" s="4">
        <v>-100000</v>
      </c>
      <c r="F13" s="125">
        <v>-150000</v>
      </c>
      <c r="G13" s="133">
        <v>-150000</v>
      </c>
      <c r="H13" s="171">
        <v>-200000</v>
      </c>
    </row>
    <row r="14" spans="1:7" ht="15">
      <c r="A14" s="12">
        <v>3130</v>
      </c>
      <c r="B14" t="s">
        <v>340</v>
      </c>
      <c r="C14" s="4"/>
      <c r="D14" s="102">
        <v>-5482</v>
      </c>
      <c r="E14" s="4"/>
      <c r="F14" s="125"/>
      <c r="G14" s="132"/>
    </row>
    <row r="15" spans="1:8" ht="15">
      <c r="A15" s="12">
        <v>3150</v>
      </c>
      <c r="B15" t="s">
        <v>308</v>
      </c>
      <c r="C15" s="4">
        <v>-506670</v>
      </c>
      <c r="D15" s="102">
        <v>-58000</v>
      </c>
      <c r="E15" s="4"/>
      <c r="F15" s="125">
        <v>-50000</v>
      </c>
      <c r="G15" s="133">
        <v>-100000</v>
      </c>
      <c r="H15" s="172">
        <v>-500000</v>
      </c>
    </row>
    <row r="16" spans="1:8" ht="15">
      <c r="A16" s="12">
        <v>3400</v>
      </c>
      <c r="B16" t="s">
        <v>111</v>
      </c>
      <c r="C16" s="4">
        <v>-77134</v>
      </c>
      <c r="D16" s="102">
        <v>-75000</v>
      </c>
      <c r="E16" s="4">
        <v>-74000</v>
      </c>
      <c r="F16" s="125">
        <v>-120000</v>
      </c>
      <c r="G16" s="133">
        <v>-100000</v>
      </c>
      <c r="H16" s="171">
        <v>-100000</v>
      </c>
    </row>
    <row r="17" spans="1:8" ht="15">
      <c r="A17" s="12">
        <v>3401</v>
      </c>
      <c r="B17" t="s">
        <v>110</v>
      </c>
      <c r="C17" s="4">
        <v>-340043</v>
      </c>
      <c r="D17" s="102">
        <v>-307000</v>
      </c>
      <c r="E17" s="4">
        <v>-160000</v>
      </c>
      <c r="F17" s="125">
        <v>-200000</v>
      </c>
      <c r="G17" s="133">
        <v>-220000</v>
      </c>
      <c r="H17" s="171">
        <v>-250000</v>
      </c>
    </row>
    <row r="18" spans="1:8" ht="15">
      <c r="A18" t="s">
        <v>267</v>
      </c>
      <c r="B18" t="s">
        <v>290</v>
      </c>
      <c r="C18" s="4"/>
      <c r="D18" s="102">
        <v>0</v>
      </c>
      <c r="E18" s="4">
        <v>0</v>
      </c>
      <c r="F18" s="125">
        <v>-20000</v>
      </c>
      <c r="G18" s="133">
        <v>-20000</v>
      </c>
      <c r="H18" s="171">
        <v>-20000</v>
      </c>
    </row>
    <row r="19" spans="1:8" ht="15">
      <c r="A19" s="12">
        <v>3403</v>
      </c>
      <c r="B19" t="s">
        <v>389</v>
      </c>
      <c r="C19" s="4">
        <v>-236612</v>
      </c>
      <c r="D19" s="102"/>
      <c r="E19" s="4"/>
      <c r="F19" s="125"/>
      <c r="G19" s="133"/>
      <c r="H19" s="171"/>
    </row>
    <row r="20" spans="1:7" ht="15">
      <c r="A20" s="12">
        <v>3407</v>
      </c>
      <c r="B20" t="s">
        <v>345</v>
      </c>
      <c r="C20" s="4">
        <v>-215850</v>
      </c>
      <c r="D20" s="102"/>
      <c r="E20" s="4"/>
      <c r="F20" s="125"/>
      <c r="G20" s="133">
        <v>-50000</v>
      </c>
    </row>
    <row r="21" spans="1:8" ht="15">
      <c r="A21" t="s">
        <v>101</v>
      </c>
      <c r="B21" t="s">
        <v>102</v>
      </c>
      <c r="C21" s="4">
        <v>-78000</v>
      </c>
      <c r="D21" s="102">
        <v>-95000</v>
      </c>
      <c r="E21" s="4">
        <v>-100000</v>
      </c>
      <c r="F21" s="125">
        <v>-35000</v>
      </c>
      <c r="G21" s="133">
        <v>-100000</v>
      </c>
      <c r="H21" s="171">
        <v>-100000</v>
      </c>
    </row>
    <row r="22" spans="1:8" ht="15">
      <c r="A22" s="12">
        <v>3412</v>
      </c>
      <c r="B22" t="s">
        <v>109</v>
      </c>
      <c r="C22" s="4"/>
      <c r="D22" s="102">
        <v>-18000</v>
      </c>
      <c r="E22" s="4">
        <v>-20000</v>
      </c>
      <c r="F22" s="125">
        <v>-20000</v>
      </c>
      <c r="G22" s="133">
        <v>-20000</v>
      </c>
      <c r="H22" s="171">
        <v>-20000</v>
      </c>
    </row>
    <row r="23" spans="1:8" ht="15">
      <c r="A23" t="s">
        <v>207</v>
      </c>
      <c r="B23" t="s">
        <v>208</v>
      </c>
      <c r="C23" s="4"/>
      <c r="D23" s="102">
        <v>0</v>
      </c>
      <c r="E23" s="4">
        <v>0</v>
      </c>
      <c r="F23" s="125"/>
      <c r="G23" s="133"/>
      <c r="H23" s="172"/>
    </row>
    <row r="24" spans="1:8" ht="15">
      <c r="A24" t="s">
        <v>103</v>
      </c>
      <c r="B24" t="s">
        <v>104</v>
      </c>
      <c r="C24" s="94">
        <v>-167705</v>
      </c>
      <c r="D24" s="102">
        <v>-171000</v>
      </c>
      <c r="E24" s="4">
        <v>-175000</v>
      </c>
      <c r="F24" s="125">
        <v>-155000</v>
      </c>
      <c r="G24" s="133">
        <v>-160000</v>
      </c>
      <c r="H24" s="171">
        <v>-160000</v>
      </c>
    </row>
    <row r="25" spans="1:8" ht="15">
      <c r="A25" s="12">
        <v>3420</v>
      </c>
      <c r="B25" t="s">
        <v>390</v>
      </c>
      <c r="C25" s="94">
        <v>-55000</v>
      </c>
      <c r="D25" s="102"/>
      <c r="E25" s="4"/>
      <c r="F25" s="125"/>
      <c r="G25" s="133"/>
      <c r="H25" s="171"/>
    </row>
    <row r="26" spans="1:7" ht="15">
      <c r="A26" s="12">
        <v>3499</v>
      </c>
      <c r="B26" t="s">
        <v>327</v>
      </c>
      <c r="C26" s="139"/>
      <c r="D26">
        <v>-138000</v>
      </c>
      <c r="E26">
        <v>0</v>
      </c>
      <c r="F26" s="125"/>
      <c r="G26" s="133"/>
    </row>
    <row r="27" spans="1:8" ht="15">
      <c r="A27" t="s">
        <v>2</v>
      </c>
      <c r="B27" t="s">
        <v>3</v>
      </c>
      <c r="C27" s="4">
        <v>-31100</v>
      </c>
      <c r="D27" s="102">
        <v>-15000</v>
      </c>
      <c r="E27" s="4">
        <v>-15000</v>
      </c>
      <c r="F27" s="125">
        <v>-10000</v>
      </c>
      <c r="G27" s="133">
        <v>-40000</v>
      </c>
      <c r="H27" s="171">
        <v>-30000</v>
      </c>
    </row>
    <row r="28" spans="1:8" ht="15">
      <c r="A28" t="s">
        <v>4</v>
      </c>
      <c r="B28" t="s">
        <v>5</v>
      </c>
      <c r="C28" s="4">
        <v>-400000</v>
      </c>
      <c r="D28" s="102">
        <v>-54000</v>
      </c>
      <c r="E28" s="4">
        <v>-70000</v>
      </c>
      <c r="F28" s="125">
        <v>-430000</v>
      </c>
      <c r="G28" s="133">
        <v>-500000</v>
      </c>
      <c r="H28" s="181">
        <v>-400000</v>
      </c>
    </row>
    <row r="29" spans="1:8" ht="15">
      <c r="A29" t="s">
        <v>6</v>
      </c>
      <c r="B29" t="s">
        <v>7</v>
      </c>
      <c r="C29" s="4">
        <v>-388874</v>
      </c>
      <c r="D29" s="102">
        <v>-255000</v>
      </c>
      <c r="E29" s="4">
        <v>-250000</v>
      </c>
      <c r="F29" s="125">
        <v>-245000</v>
      </c>
      <c r="G29" s="133">
        <v>-275000</v>
      </c>
      <c r="H29" s="171">
        <v>-350000</v>
      </c>
    </row>
    <row r="30" spans="1:8" ht="15">
      <c r="A30" s="12">
        <v>3921</v>
      </c>
      <c r="B30" t="s">
        <v>127</v>
      </c>
      <c r="C30" s="4">
        <v>395</v>
      </c>
      <c r="D30" s="102"/>
      <c r="E30" s="4"/>
      <c r="F30" s="125"/>
      <c r="G30" s="133"/>
      <c r="H30" s="171"/>
    </row>
    <row r="31" spans="1:7" ht="15">
      <c r="A31" t="s">
        <v>8</v>
      </c>
      <c r="B31" t="s">
        <v>9</v>
      </c>
      <c r="C31" s="4"/>
      <c r="D31" s="102">
        <v>-102000</v>
      </c>
      <c r="E31" s="4">
        <v>-115000</v>
      </c>
      <c r="F31" s="125">
        <v>-100000</v>
      </c>
      <c r="G31" s="133">
        <v>-75000</v>
      </c>
    </row>
    <row r="32" spans="1:8" ht="15">
      <c r="A32" t="s">
        <v>10</v>
      </c>
      <c r="B32" t="s">
        <v>11</v>
      </c>
      <c r="C32" s="4">
        <v>-27540</v>
      </c>
      <c r="D32" s="102">
        <v>-28000</v>
      </c>
      <c r="E32" s="4">
        <v>-28000</v>
      </c>
      <c r="F32" s="125">
        <v>-30000</v>
      </c>
      <c r="G32" s="133">
        <v>-30000</v>
      </c>
      <c r="H32" s="171">
        <v>-30000</v>
      </c>
    </row>
    <row r="33" spans="1:8" ht="15">
      <c r="A33" t="s">
        <v>12</v>
      </c>
      <c r="B33" t="s">
        <v>13</v>
      </c>
      <c r="C33" s="4">
        <v>-131795</v>
      </c>
      <c r="D33" s="102">
        <v>-305000</v>
      </c>
      <c r="E33" s="4">
        <v>-305000</v>
      </c>
      <c r="F33" s="125">
        <v>-200000</v>
      </c>
      <c r="G33" s="133">
        <v>-200000</v>
      </c>
      <c r="H33" s="172">
        <v>-170000</v>
      </c>
    </row>
    <row r="34" spans="1:8" ht="15">
      <c r="A34" s="12">
        <v>3962</v>
      </c>
      <c r="B34" t="s">
        <v>112</v>
      </c>
      <c r="C34" s="4">
        <v>-148205</v>
      </c>
      <c r="D34" s="102">
        <v>-120000</v>
      </c>
      <c r="E34" s="4">
        <v>-120000</v>
      </c>
      <c r="F34" s="125">
        <v>-120000</v>
      </c>
      <c r="G34" s="133">
        <v>-115000</v>
      </c>
      <c r="H34" s="171">
        <v>-150000</v>
      </c>
    </row>
    <row r="35" spans="1:8" ht="15">
      <c r="A35" s="12">
        <v>3970</v>
      </c>
      <c r="B35" t="s">
        <v>258</v>
      </c>
      <c r="C35" s="4"/>
      <c r="D35" s="102">
        <v>-54100</v>
      </c>
      <c r="E35" s="4">
        <v>-54100</v>
      </c>
      <c r="F35" s="125">
        <v>-40000</v>
      </c>
      <c r="G35" s="133">
        <v>-50000</v>
      </c>
      <c r="H35" s="171">
        <v>-50000</v>
      </c>
    </row>
    <row r="36" spans="1:8" ht="15">
      <c r="A36" s="12">
        <v>3972</v>
      </c>
      <c r="B36" t="s">
        <v>346</v>
      </c>
      <c r="C36" s="4"/>
      <c r="D36" s="102"/>
      <c r="E36" s="4"/>
      <c r="F36" s="125"/>
      <c r="G36" s="133">
        <v>-10000</v>
      </c>
      <c r="H36" s="171">
        <v>-10000</v>
      </c>
    </row>
    <row r="37" spans="1:7" ht="15">
      <c r="A37" s="12">
        <v>3973</v>
      </c>
      <c r="B37" t="s">
        <v>347</v>
      </c>
      <c r="C37" s="4">
        <v>0</v>
      </c>
      <c r="D37" s="102"/>
      <c r="E37" s="4"/>
      <c r="F37" s="125"/>
      <c r="G37" s="133"/>
    </row>
    <row r="38" spans="1:7" ht="15">
      <c r="A38" s="12">
        <v>3995</v>
      </c>
      <c r="B38" t="s">
        <v>125</v>
      </c>
      <c r="C38" s="179">
        <v>-75000</v>
      </c>
      <c r="D38" s="103">
        <v>-65000</v>
      </c>
      <c r="E38" s="5">
        <v>-15000</v>
      </c>
      <c r="F38" s="125"/>
      <c r="G38" s="133"/>
    </row>
    <row r="39" spans="1:7" ht="15">
      <c r="A39" s="12">
        <v>3999</v>
      </c>
      <c r="B39" t="s">
        <v>391</v>
      </c>
      <c r="C39" s="179">
        <v>-10000</v>
      </c>
      <c r="D39" s="180"/>
      <c r="E39" s="179"/>
      <c r="F39" s="125"/>
      <c r="G39" s="133"/>
    </row>
    <row r="40" spans="1:8" ht="16.9" customHeight="1" thickBot="1">
      <c r="A40" s="7"/>
      <c r="B40" s="7" t="s">
        <v>106</v>
      </c>
      <c r="C40" s="14">
        <f>SUM(C4:C39)</f>
        <v>-4122699.3</v>
      </c>
      <c r="D40" s="104">
        <f>SUM(D4:D38)</f>
        <v>-2949082</v>
      </c>
      <c r="E40" s="6">
        <f>SUM(E4:E38)</f>
        <v>-2508000</v>
      </c>
      <c r="F40" s="112">
        <f>SUM(F4:F38)</f>
        <v>-2925000</v>
      </c>
      <c r="G40" s="112">
        <f>SUM(G4:G38)</f>
        <v>-3175000</v>
      </c>
      <c r="H40" s="112">
        <f>SUM(H4:H38)</f>
        <v>-3520000</v>
      </c>
    </row>
    <row r="41" spans="1:7" ht="16.9" customHeight="1">
      <c r="A41" s="29"/>
      <c r="B41" s="29"/>
      <c r="C41" s="118"/>
      <c r="D41" s="119"/>
      <c r="E41" s="118"/>
      <c r="F41" s="126"/>
      <c r="G41" s="131"/>
    </row>
    <row r="42" spans="1:8" ht="15.75">
      <c r="A42" s="12">
        <v>4201</v>
      </c>
      <c r="B42" t="s">
        <v>301</v>
      </c>
      <c r="C42" s="4">
        <v>80193</v>
      </c>
      <c r="D42" s="102">
        <v>944.52</v>
      </c>
      <c r="E42" s="4"/>
      <c r="F42" s="114"/>
      <c r="G42" s="131"/>
      <c r="H42" s="172"/>
    </row>
    <row r="43" spans="1:7" ht="15.75">
      <c r="A43" s="12">
        <v>4400</v>
      </c>
      <c r="B43" t="s">
        <v>341</v>
      </c>
      <c r="C43" s="4">
        <v>1735</v>
      </c>
      <c r="D43" s="102">
        <v>2000</v>
      </c>
      <c r="E43" s="4"/>
      <c r="F43" s="114"/>
      <c r="G43" s="134"/>
    </row>
    <row r="44" spans="1:7" ht="15.75">
      <c r="A44" s="12">
        <v>4605</v>
      </c>
      <c r="B44" t="s">
        <v>392</v>
      </c>
      <c r="C44" s="4">
        <v>1077</v>
      </c>
      <c r="D44" s="102"/>
      <c r="E44" s="4"/>
      <c r="F44" s="114"/>
      <c r="G44" s="134"/>
    </row>
    <row r="45" spans="1:8" ht="15">
      <c r="A45" s="12">
        <v>4606</v>
      </c>
      <c r="B45" t="s">
        <v>114</v>
      </c>
      <c r="C45" s="4">
        <v>1594</v>
      </c>
      <c r="D45" s="102">
        <v>2000</v>
      </c>
      <c r="E45" s="4">
        <v>3000</v>
      </c>
      <c r="F45" s="125">
        <v>2000</v>
      </c>
      <c r="G45" s="133">
        <v>2000</v>
      </c>
      <c r="H45" s="171">
        <v>2000</v>
      </c>
    </row>
    <row r="46" spans="1:8" ht="15">
      <c r="A46" s="12">
        <v>5012</v>
      </c>
      <c r="B46" t="s">
        <v>393</v>
      </c>
      <c r="C46" s="4">
        <v>5250</v>
      </c>
      <c r="D46" s="102"/>
      <c r="E46" s="4"/>
      <c r="F46" s="125"/>
      <c r="G46" s="133"/>
      <c r="H46" s="171"/>
    </row>
    <row r="47" spans="1:8" ht="15">
      <c r="A47" t="s">
        <v>14</v>
      </c>
      <c r="B47" t="s">
        <v>15</v>
      </c>
      <c r="C47" s="4">
        <v>121775</v>
      </c>
      <c r="D47" s="102">
        <v>154000</v>
      </c>
      <c r="E47" s="4">
        <v>140000</v>
      </c>
      <c r="F47" s="129">
        <v>120000</v>
      </c>
      <c r="G47" s="135">
        <v>120000</v>
      </c>
      <c r="H47" s="171">
        <v>120000</v>
      </c>
    </row>
    <row r="48" spans="1:8" ht="15">
      <c r="A48" t="s">
        <v>16</v>
      </c>
      <c r="B48" t="s">
        <v>17</v>
      </c>
      <c r="C48" s="4">
        <v>946163</v>
      </c>
      <c r="D48" s="102">
        <v>1150000</v>
      </c>
      <c r="E48" s="4">
        <v>1060000</v>
      </c>
      <c r="F48" s="129">
        <v>1000000</v>
      </c>
      <c r="G48" s="133">
        <v>960000</v>
      </c>
      <c r="H48" s="171">
        <v>960000</v>
      </c>
    </row>
    <row r="49" spans="1:8" ht="15">
      <c r="A49" t="s">
        <v>18</v>
      </c>
      <c r="B49" t="s">
        <v>19</v>
      </c>
      <c r="C49" s="4">
        <v>8784</v>
      </c>
      <c r="D49" s="102">
        <v>10000</v>
      </c>
      <c r="E49" s="4">
        <v>10000</v>
      </c>
      <c r="F49" s="125">
        <v>8500</v>
      </c>
      <c r="G49" s="133">
        <v>9000</v>
      </c>
      <c r="H49" s="171">
        <v>9000</v>
      </c>
    </row>
    <row r="50" spans="1:8" ht="15">
      <c r="A50" s="12">
        <v>5250</v>
      </c>
      <c r="B50" t="s">
        <v>259</v>
      </c>
      <c r="C50" s="4">
        <v>42302</v>
      </c>
      <c r="D50" s="102">
        <v>27000</v>
      </c>
      <c r="E50" s="4">
        <v>27000</v>
      </c>
      <c r="F50" s="125">
        <v>20000</v>
      </c>
      <c r="G50" s="133">
        <v>25000</v>
      </c>
      <c r="H50" s="171">
        <v>45000</v>
      </c>
    </row>
    <row r="51" spans="1:8" ht="15">
      <c r="A51" t="s">
        <v>20</v>
      </c>
      <c r="B51" t="s">
        <v>21</v>
      </c>
      <c r="C51" s="4">
        <v>-8784</v>
      </c>
      <c r="D51" s="102">
        <v>-10000</v>
      </c>
      <c r="E51" s="4">
        <v>-10000</v>
      </c>
      <c r="F51" s="125">
        <v>-8000</v>
      </c>
      <c r="G51" s="133">
        <v>-9000</v>
      </c>
      <c r="H51" s="171">
        <v>-9000</v>
      </c>
    </row>
    <row r="52" spans="1:8" ht="15">
      <c r="A52" s="12">
        <v>5295</v>
      </c>
      <c r="B52" t="s">
        <v>260</v>
      </c>
      <c r="C52" s="4">
        <v>-43388</v>
      </c>
      <c r="D52" s="102">
        <v>-27000</v>
      </c>
      <c r="E52" s="4">
        <v>-27000</v>
      </c>
      <c r="F52" s="125">
        <v>-20000</v>
      </c>
      <c r="G52" s="133">
        <v>-25000</v>
      </c>
      <c r="H52" s="171">
        <v>-45000</v>
      </c>
    </row>
    <row r="53" spans="1:8" ht="15">
      <c r="A53" t="s">
        <v>22</v>
      </c>
      <c r="B53" t="s">
        <v>23</v>
      </c>
      <c r="C53" s="4">
        <v>141358</v>
      </c>
      <c r="D53" s="102">
        <v>165000</v>
      </c>
      <c r="E53" s="4">
        <v>155000</v>
      </c>
      <c r="F53" s="102">
        <v>140000</v>
      </c>
      <c r="G53" s="133">
        <v>145000</v>
      </c>
      <c r="H53" s="171">
        <v>145000</v>
      </c>
    </row>
    <row r="54" spans="1:8" ht="15">
      <c r="A54" t="s">
        <v>24</v>
      </c>
      <c r="B54" t="s">
        <v>25</v>
      </c>
      <c r="C54" s="4">
        <v>17177</v>
      </c>
      <c r="D54" s="102">
        <v>23000</v>
      </c>
      <c r="E54" s="4">
        <v>20000</v>
      </c>
      <c r="F54" s="102">
        <v>17000</v>
      </c>
      <c r="G54" s="133">
        <v>20000</v>
      </c>
      <c r="H54" s="171">
        <v>20000</v>
      </c>
    </row>
    <row r="55" spans="1:7" ht="15">
      <c r="A55" s="12">
        <v>5810</v>
      </c>
      <c r="B55" t="s">
        <v>299</v>
      </c>
      <c r="C55" s="4">
        <v>0</v>
      </c>
      <c r="D55" s="102">
        <v>0</v>
      </c>
      <c r="E55" s="4">
        <v>-2500</v>
      </c>
      <c r="F55" s="102"/>
      <c r="G55" s="133"/>
    </row>
    <row r="56" spans="1:8" ht="15">
      <c r="A56" t="s">
        <v>271</v>
      </c>
      <c r="B56" t="s">
        <v>272</v>
      </c>
      <c r="C56" s="4"/>
      <c r="D56" s="102">
        <v>0</v>
      </c>
      <c r="E56" s="4">
        <v>0</v>
      </c>
      <c r="F56" s="127"/>
      <c r="G56" s="133"/>
      <c r="H56" s="171"/>
    </row>
    <row r="57" spans="1:8" ht="15">
      <c r="A57" t="s">
        <v>26</v>
      </c>
      <c r="B57" t="s">
        <v>27</v>
      </c>
      <c r="C57" s="4">
        <v>5000</v>
      </c>
      <c r="D57" s="102">
        <v>7500</v>
      </c>
      <c r="E57" s="4">
        <v>-20000</v>
      </c>
      <c r="F57" s="102">
        <v>15000</v>
      </c>
      <c r="G57" s="133">
        <v>15000</v>
      </c>
      <c r="H57" s="171">
        <v>15000</v>
      </c>
    </row>
    <row r="58" spans="1:7" ht="15">
      <c r="A58" s="12">
        <v>5910</v>
      </c>
      <c r="B58" t="s">
        <v>244</v>
      </c>
      <c r="C58" s="4"/>
      <c r="D58" s="102"/>
      <c r="E58" s="4"/>
      <c r="F58" s="102"/>
      <c r="G58" s="133"/>
    </row>
    <row r="59" spans="1:8" ht="15">
      <c r="A59" t="s">
        <v>28</v>
      </c>
      <c r="B59" t="s">
        <v>29</v>
      </c>
      <c r="C59" s="4"/>
      <c r="D59" s="102">
        <v>7000</v>
      </c>
      <c r="E59" s="4">
        <v>7000</v>
      </c>
      <c r="F59" s="125">
        <v>7000</v>
      </c>
      <c r="G59" s="133">
        <v>7000</v>
      </c>
      <c r="H59" s="171"/>
    </row>
    <row r="60" spans="1:8" ht="15">
      <c r="A60" t="s">
        <v>30</v>
      </c>
      <c r="B60" t="s">
        <v>31</v>
      </c>
      <c r="C60" s="4">
        <v>36337</v>
      </c>
      <c r="D60" s="102">
        <v>30000</v>
      </c>
      <c r="E60" s="4">
        <v>27000</v>
      </c>
      <c r="F60" s="125">
        <v>20000</v>
      </c>
      <c r="G60" s="133">
        <v>30000</v>
      </c>
      <c r="H60" s="171">
        <v>35000</v>
      </c>
    </row>
    <row r="61" spans="1:8" ht="15">
      <c r="A61" s="12">
        <v>5990</v>
      </c>
      <c r="B61" t="s">
        <v>297</v>
      </c>
      <c r="C61" s="4"/>
      <c r="D61" s="102"/>
      <c r="E61" s="4">
        <v>40000</v>
      </c>
      <c r="F61" s="125">
        <v>20000</v>
      </c>
      <c r="G61" s="133">
        <v>15000</v>
      </c>
      <c r="H61" s="171">
        <v>10000</v>
      </c>
    </row>
    <row r="62" spans="1:8" ht="15">
      <c r="A62" s="12">
        <v>6000</v>
      </c>
      <c r="B62" t="s">
        <v>120</v>
      </c>
      <c r="C62" s="4">
        <v>279730</v>
      </c>
      <c r="D62" s="102">
        <v>114000</v>
      </c>
      <c r="E62" s="4">
        <v>114000</v>
      </c>
      <c r="F62" s="102">
        <v>114000</v>
      </c>
      <c r="G62" s="133">
        <v>114000</v>
      </c>
      <c r="H62" s="172">
        <v>120000</v>
      </c>
    </row>
    <row r="63" spans="1:7" ht="15">
      <c r="A63" s="12">
        <v>6010</v>
      </c>
      <c r="B63" t="s">
        <v>118</v>
      </c>
      <c r="C63" s="4">
        <v>0</v>
      </c>
      <c r="D63" s="102">
        <v>12550</v>
      </c>
      <c r="E63" s="4">
        <v>12550</v>
      </c>
      <c r="F63" s="102">
        <v>12500</v>
      </c>
      <c r="G63" s="133">
        <v>0</v>
      </c>
    </row>
    <row r="64" spans="1:8" ht="15">
      <c r="A64" s="12">
        <v>6011</v>
      </c>
      <c r="B64" t="s">
        <v>119</v>
      </c>
      <c r="C64" s="4">
        <v>7513</v>
      </c>
      <c r="D64" s="102">
        <v>8250</v>
      </c>
      <c r="E64" s="4">
        <v>8250</v>
      </c>
      <c r="F64" s="102">
        <v>8250</v>
      </c>
      <c r="G64" s="133">
        <v>8000</v>
      </c>
      <c r="H64" s="171">
        <v>8000</v>
      </c>
    </row>
    <row r="65" spans="1:8" ht="15">
      <c r="A65" s="12">
        <v>6012</v>
      </c>
      <c r="B65" t="s">
        <v>336</v>
      </c>
      <c r="C65" s="4">
        <v>6875</v>
      </c>
      <c r="D65" s="102">
        <v>7600</v>
      </c>
      <c r="E65" s="4">
        <v>7600</v>
      </c>
      <c r="F65" s="102">
        <v>7600</v>
      </c>
      <c r="G65" s="133">
        <v>7000</v>
      </c>
      <c r="H65" s="171">
        <v>7000</v>
      </c>
    </row>
    <row r="66" spans="1:7" ht="15">
      <c r="A66" s="12">
        <v>6014</v>
      </c>
      <c r="B66" t="s">
        <v>316</v>
      </c>
      <c r="C66" s="4">
        <v>0</v>
      </c>
      <c r="D66" s="102">
        <v>6600</v>
      </c>
      <c r="E66" s="4">
        <v>6600</v>
      </c>
      <c r="F66" s="102">
        <v>6600</v>
      </c>
      <c r="G66" s="133"/>
    </row>
    <row r="67" spans="1:8" ht="15">
      <c r="A67" s="12">
        <v>6015</v>
      </c>
      <c r="B67" t="s">
        <v>354</v>
      </c>
      <c r="C67" s="4">
        <v>8800</v>
      </c>
      <c r="D67" s="102">
        <v>8500</v>
      </c>
      <c r="E67" s="4"/>
      <c r="F67" s="102">
        <v>15000</v>
      </c>
      <c r="G67" s="133">
        <v>9000</v>
      </c>
      <c r="H67" s="171">
        <v>9000</v>
      </c>
    </row>
    <row r="68" spans="1:8" ht="15">
      <c r="A68" s="12">
        <v>6016</v>
      </c>
      <c r="B68" t="s">
        <v>353</v>
      </c>
      <c r="C68" s="4"/>
      <c r="D68" s="102"/>
      <c r="E68" s="4"/>
      <c r="F68" s="102">
        <v>195000</v>
      </c>
      <c r="G68" s="133">
        <v>190000</v>
      </c>
      <c r="H68" s="172">
        <v>190000</v>
      </c>
    </row>
    <row r="69" spans="1:8" ht="15">
      <c r="A69" s="12">
        <v>6302</v>
      </c>
      <c r="B69" t="s">
        <v>394</v>
      </c>
      <c r="C69" s="4">
        <v>-1730</v>
      </c>
      <c r="D69" s="102"/>
      <c r="E69" s="4"/>
      <c r="F69" s="102"/>
      <c r="G69" s="133"/>
      <c r="H69" s="172"/>
    </row>
    <row r="70" spans="1:8" ht="15">
      <c r="A70" t="s">
        <v>32</v>
      </c>
      <c r="B70" t="s">
        <v>33</v>
      </c>
      <c r="C70" s="4">
        <v>13776</v>
      </c>
      <c r="D70" s="102">
        <v>25000</v>
      </c>
      <c r="E70" s="4">
        <v>12000</v>
      </c>
      <c r="F70" s="127">
        <v>35000</v>
      </c>
      <c r="G70" s="133">
        <v>35000</v>
      </c>
      <c r="H70" s="171">
        <v>35000</v>
      </c>
    </row>
    <row r="71" spans="1:8" ht="15">
      <c r="A71" t="s">
        <v>34</v>
      </c>
      <c r="B71" t="s">
        <v>35</v>
      </c>
      <c r="C71" s="4">
        <v>275783</v>
      </c>
      <c r="D71" s="102">
        <v>190000</v>
      </c>
      <c r="E71" s="4">
        <v>200000</v>
      </c>
      <c r="F71" s="102">
        <v>175000</v>
      </c>
      <c r="G71" s="133">
        <v>200000</v>
      </c>
      <c r="H71" s="171">
        <v>280000</v>
      </c>
    </row>
    <row r="72" spans="1:8" ht="15">
      <c r="A72" s="12">
        <v>6350</v>
      </c>
      <c r="B72" t="s">
        <v>115</v>
      </c>
      <c r="C72" s="4">
        <v>42245</v>
      </c>
      <c r="D72" s="102">
        <v>38000</v>
      </c>
      <c r="E72" s="4">
        <v>30000</v>
      </c>
      <c r="F72" s="125">
        <v>40000</v>
      </c>
      <c r="G72" s="133">
        <v>40000</v>
      </c>
      <c r="H72" s="171">
        <v>50000</v>
      </c>
    </row>
    <row r="73" spans="1:8" ht="15">
      <c r="A73" t="s">
        <v>36</v>
      </c>
      <c r="B73" t="s">
        <v>37</v>
      </c>
      <c r="C73" s="4">
        <v>109356</v>
      </c>
      <c r="D73" s="102">
        <v>85000</v>
      </c>
      <c r="E73" s="4">
        <v>65000</v>
      </c>
      <c r="F73" s="102">
        <v>75000</v>
      </c>
      <c r="G73" s="133">
        <v>75000</v>
      </c>
      <c r="H73" s="172">
        <v>110000</v>
      </c>
    </row>
    <row r="74" spans="1:8" ht="14.25" customHeight="1">
      <c r="A74" t="s">
        <v>38</v>
      </c>
      <c r="B74" t="s">
        <v>39</v>
      </c>
      <c r="C74" s="4">
        <v>11988</v>
      </c>
      <c r="D74" s="102">
        <v>25000</v>
      </c>
      <c r="E74" s="4">
        <v>10000</v>
      </c>
      <c r="F74" s="125">
        <v>20000</v>
      </c>
      <c r="G74" s="133">
        <v>20000</v>
      </c>
      <c r="H74" s="171">
        <v>20000</v>
      </c>
    </row>
    <row r="75" spans="1:8" ht="15">
      <c r="A75" s="12">
        <v>6440</v>
      </c>
      <c r="B75" t="s">
        <v>363</v>
      </c>
      <c r="C75" s="4"/>
      <c r="D75" s="102">
        <v>-19800</v>
      </c>
      <c r="E75" s="4"/>
      <c r="F75" s="114"/>
      <c r="G75" s="133">
        <v>20000</v>
      </c>
      <c r="H75" s="171">
        <v>20000</v>
      </c>
    </row>
    <row r="76" spans="1:8" ht="15">
      <c r="A76" s="12">
        <v>6445</v>
      </c>
      <c r="B76" t="s">
        <v>374</v>
      </c>
      <c r="C76" s="4">
        <v>16331</v>
      </c>
      <c r="D76" s="102"/>
      <c r="E76" s="4"/>
      <c r="F76" s="114"/>
      <c r="G76" s="133"/>
      <c r="H76" s="172">
        <v>20000</v>
      </c>
    </row>
    <row r="77" spans="1:8" ht="15">
      <c r="A77" s="12">
        <v>6510</v>
      </c>
      <c r="B77" t="s">
        <v>372</v>
      </c>
      <c r="C77" s="4">
        <v>13159</v>
      </c>
      <c r="D77" s="102"/>
      <c r="E77" s="4"/>
      <c r="F77" s="125"/>
      <c r="G77" s="133"/>
      <c r="H77" s="172">
        <v>5000</v>
      </c>
    </row>
    <row r="78" spans="1:8" ht="15">
      <c r="A78" s="12">
        <v>6511</v>
      </c>
      <c r="B78" t="s">
        <v>373</v>
      </c>
      <c r="C78" s="4">
        <v>190431</v>
      </c>
      <c r="D78" s="102"/>
      <c r="E78" s="4"/>
      <c r="F78" s="125"/>
      <c r="G78" s="133"/>
      <c r="H78" s="172">
        <v>10000</v>
      </c>
    </row>
    <row r="79" spans="1:8" ht="15">
      <c r="A79" t="s">
        <v>40</v>
      </c>
      <c r="B79" t="s">
        <v>41</v>
      </c>
      <c r="C79" s="4">
        <v>8020</v>
      </c>
      <c r="D79" s="102">
        <v>10000</v>
      </c>
      <c r="E79" s="4">
        <v>5000</v>
      </c>
      <c r="F79" s="102">
        <v>5000</v>
      </c>
      <c r="G79" s="133">
        <v>10000</v>
      </c>
      <c r="H79" s="171">
        <v>10000</v>
      </c>
    </row>
    <row r="80" spans="1:8" ht="15">
      <c r="A80" t="s">
        <v>42</v>
      </c>
      <c r="B80" t="s">
        <v>43</v>
      </c>
      <c r="C80" s="4">
        <v>10736</v>
      </c>
      <c r="D80" s="102">
        <v>20000</v>
      </c>
      <c r="E80" s="4">
        <v>30000</v>
      </c>
      <c r="F80" s="125">
        <v>20000</v>
      </c>
      <c r="G80" s="133">
        <v>20000</v>
      </c>
      <c r="H80" s="171">
        <v>20000</v>
      </c>
    </row>
    <row r="81" spans="1:8" ht="15">
      <c r="A81" s="12">
        <v>6560</v>
      </c>
      <c r="B81" t="s">
        <v>116</v>
      </c>
      <c r="C81" s="4">
        <v>125999</v>
      </c>
      <c r="D81" s="102">
        <v>25000</v>
      </c>
      <c r="E81" s="4">
        <v>40000</v>
      </c>
      <c r="F81" s="102">
        <v>30000</v>
      </c>
      <c r="G81" s="133">
        <v>30000</v>
      </c>
      <c r="H81" s="172">
        <v>50000</v>
      </c>
    </row>
    <row r="82" spans="1:8" ht="15">
      <c r="A82" t="s">
        <v>44</v>
      </c>
      <c r="B82" t="s">
        <v>45</v>
      </c>
      <c r="C82" s="4">
        <v>34366</v>
      </c>
      <c r="D82" s="102">
        <v>45000</v>
      </c>
      <c r="E82" s="4">
        <v>40000</v>
      </c>
      <c r="F82" s="125">
        <v>45000</v>
      </c>
      <c r="G82" s="133">
        <v>75000</v>
      </c>
      <c r="H82" s="171">
        <v>50000</v>
      </c>
    </row>
    <row r="83" spans="1:8" ht="15">
      <c r="A83" t="s">
        <v>46</v>
      </c>
      <c r="B83" t="s">
        <v>47</v>
      </c>
      <c r="C83" s="4">
        <v>18443</v>
      </c>
      <c r="D83" s="102">
        <v>35000</v>
      </c>
      <c r="E83" s="4">
        <v>20000</v>
      </c>
      <c r="F83" s="102">
        <v>40000</v>
      </c>
      <c r="G83" s="133">
        <v>40000</v>
      </c>
      <c r="H83" s="172">
        <v>100000</v>
      </c>
    </row>
    <row r="84" spans="1:8" ht="15">
      <c r="A84" t="s">
        <v>48</v>
      </c>
      <c r="B84" t="s">
        <v>49</v>
      </c>
      <c r="C84" s="4">
        <v>39433</v>
      </c>
      <c r="D84" s="102">
        <v>43000</v>
      </c>
      <c r="E84" s="4">
        <v>25000</v>
      </c>
      <c r="F84" s="102">
        <v>30000</v>
      </c>
      <c r="G84" s="133">
        <v>150000</v>
      </c>
      <c r="H84" s="172">
        <v>100000</v>
      </c>
    </row>
    <row r="85" spans="1:8" ht="15">
      <c r="A85" s="12">
        <v>6620</v>
      </c>
      <c r="B85" t="s">
        <v>348</v>
      </c>
      <c r="C85" s="4">
        <v>0</v>
      </c>
      <c r="D85" s="102"/>
      <c r="E85" s="4"/>
      <c r="F85" s="102"/>
      <c r="G85" s="133">
        <v>5000</v>
      </c>
      <c r="H85" s="171">
        <v>5000</v>
      </c>
    </row>
    <row r="86" spans="1:8" ht="15">
      <c r="A86" t="s">
        <v>50</v>
      </c>
      <c r="B86" t="s">
        <v>51</v>
      </c>
      <c r="C86" s="4">
        <v>169725</v>
      </c>
      <c r="D86" s="102">
        <v>92000</v>
      </c>
      <c r="E86" s="4">
        <v>92000</v>
      </c>
      <c r="F86" s="127">
        <v>50000</v>
      </c>
      <c r="G86" s="133">
        <v>200000</v>
      </c>
      <c r="H86" s="171">
        <v>300000</v>
      </c>
    </row>
    <row r="87" spans="1:8" ht="15">
      <c r="A87" s="12">
        <v>6791</v>
      </c>
      <c r="B87" t="s">
        <v>265</v>
      </c>
      <c r="C87" s="4">
        <v>615</v>
      </c>
      <c r="D87" s="102"/>
      <c r="E87" s="4"/>
      <c r="F87" s="127"/>
      <c r="G87" s="133"/>
      <c r="H87" s="171"/>
    </row>
    <row r="88" spans="1:8" ht="15">
      <c r="A88" t="s">
        <v>52</v>
      </c>
      <c r="B88" t="s">
        <v>53</v>
      </c>
      <c r="C88" s="4">
        <v>3379</v>
      </c>
      <c r="D88" s="102">
        <v>2000</v>
      </c>
      <c r="E88" s="4">
        <v>9000</v>
      </c>
      <c r="F88" s="125">
        <v>5000</v>
      </c>
      <c r="G88" s="133">
        <v>5000</v>
      </c>
      <c r="H88" s="171">
        <v>5000</v>
      </c>
    </row>
    <row r="89" spans="1:8" ht="15">
      <c r="A89" t="s">
        <v>54</v>
      </c>
      <c r="B89" t="s">
        <v>55</v>
      </c>
      <c r="C89" s="4"/>
      <c r="D89" s="102">
        <v>35000</v>
      </c>
      <c r="E89" s="4">
        <v>20000</v>
      </c>
      <c r="F89" s="125">
        <v>25000</v>
      </c>
      <c r="G89" s="133">
        <v>10000</v>
      </c>
      <c r="H89" s="171">
        <v>5000</v>
      </c>
    </row>
    <row r="90" spans="1:8" ht="15">
      <c r="A90" t="s">
        <v>56</v>
      </c>
      <c r="B90" t="s">
        <v>57</v>
      </c>
      <c r="C90" s="4">
        <v>4369</v>
      </c>
      <c r="D90" s="102">
        <v>0</v>
      </c>
      <c r="E90" s="4">
        <v>0</v>
      </c>
      <c r="F90" s="114">
        <v>5000</v>
      </c>
      <c r="G90" s="133">
        <v>5000</v>
      </c>
      <c r="H90" s="171">
        <v>5000</v>
      </c>
    </row>
    <row r="91" spans="1:8" ht="15">
      <c r="A91" t="s">
        <v>58</v>
      </c>
      <c r="B91" t="s">
        <v>59</v>
      </c>
      <c r="C91" s="4">
        <v>4831</v>
      </c>
      <c r="D91" s="102">
        <v>15000</v>
      </c>
      <c r="E91" s="4">
        <v>5000</v>
      </c>
      <c r="F91" s="125">
        <v>5000</v>
      </c>
      <c r="G91" s="133">
        <v>5000</v>
      </c>
      <c r="H91" s="171">
        <v>5000</v>
      </c>
    </row>
    <row r="92" spans="1:8" ht="15">
      <c r="A92" t="s">
        <v>60</v>
      </c>
      <c r="B92" t="s">
        <v>61</v>
      </c>
      <c r="C92" s="4">
        <v>9400</v>
      </c>
      <c r="D92" s="102">
        <v>7500</v>
      </c>
      <c r="E92" s="4">
        <v>7500</v>
      </c>
      <c r="F92" s="125">
        <v>7500</v>
      </c>
      <c r="G92" s="133">
        <v>10000</v>
      </c>
      <c r="H92" s="171">
        <v>10000</v>
      </c>
    </row>
    <row r="93" spans="1:8" ht="15">
      <c r="A93" t="s">
        <v>62</v>
      </c>
      <c r="B93" t="s">
        <v>63</v>
      </c>
      <c r="C93" s="4">
        <v>33739</v>
      </c>
      <c r="D93" s="102">
        <v>30000</v>
      </c>
      <c r="E93" s="4">
        <v>30000</v>
      </c>
      <c r="F93" s="102">
        <v>15000</v>
      </c>
      <c r="G93" s="133">
        <v>10000</v>
      </c>
      <c r="H93" s="171">
        <v>15000</v>
      </c>
    </row>
    <row r="94" spans="1:8" ht="15">
      <c r="A94" s="12">
        <v>6864</v>
      </c>
      <c r="B94" t="s">
        <v>349</v>
      </c>
      <c r="C94" s="4">
        <v>2839</v>
      </c>
      <c r="D94" s="102"/>
      <c r="E94" s="4"/>
      <c r="F94" s="102"/>
      <c r="G94" s="133"/>
      <c r="H94" s="172">
        <v>4000</v>
      </c>
    </row>
    <row r="95" spans="1:8" ht="15">
      <c r="A95" s="12">
        <v>6870</v>
      </c>
      <c r="B95" t="s">
        <v>122</v>
      </c>
      <c r="C95" s="4">
        <v>4114</v>
      </c>
      <c r="D95" s="102">
        <v>3000</v>
      </c>
      <c r="E95" s="4">
        <v>3000</v>
      </c>
      <c r="F95" s="125">
        <v>5000</v>
      </c>
      <c r="G95" s="133">
        <v>5000</v>
      </c>
      <c r="H95" s="171">
        <v>5000</v>
      </c>
    </row>
    <row r="96" spans="1:8" ht="15">
      <c r="A96" s="12">
        <v>6871</v>
      </c>
      <c r="B96" t="s">
        <v>137</v>
      </c>
      <c r="C96" s="4">
        <v>1881</v>
      </c>
      <c r="D96" s="102"/>
      <c r="E96" s="4"/>
      <c r="F96" s="125"/>
      <c r="G96" s="133"/>
      <c r="H96" s="171"/>
    </row>
    <row r="97" spans="1:8" ht="15">
      <c r="A97" s="12">
        <v>6872</v>
      </c>
      <c r="B97" t="s">
        <v>350</v>
      </c>
      <c r="C97" s="4"/>
      <c r="D97" s="102"/>
      <c r="E97" s="4"/>
      <c r="F97" s="125"/>
      <c r="G97" s="133">
        <v>5000</v>
      </c>
      <c r="H97" s="171">
        <v>5000</v>
      </c>
    </row>
    <row r="98" spans="1:8" ht="15">
      <c r="A98" s="12">
        <v>6892</v>
      </c>
      <c r="B98" t="s">
        <v>395</v>
      </c>
      <c r="C98" s="4">
        <v>4626</v>
      </c>
      <c r="D98" s="102"/>
      <c r="E98" s="4"/>
      <c r="F98" s="125"/>
      <c r="G98" s="133"/>
      <c r="H98" s="171">
        <v>5000</v>
      </c>
    </row>
    <row r="99" spans="1:8" ht="15">
      <c r="A99" t="s">
        <v>64</v>
      </c>
      <c r="B99" t="s">
        <v>351</v>
      </c>
      <c r="C99" s="4">
        <v>44679</v>
      </c>
      <c r="D99" s="102">
        <v>35000</v>
      </c>
      <c r="E99" s="4">
        <v>35000</v>
      </c>
      <c r="F99" s="125">
        <v>35000</v>
      </c>
      <c r="G99" s="133">
        <v>40000</v>
      </c>
      <c r="H99" s="171">
        <v>45000</v>
      </c>
    </row>
    <row r="100" spans="1:8" ht="15">
      <c r="A100" t="s">
        <v>66</v>
      </c>
      <c r="B100" t="s">
        <v>67</v>
      </c>
      <c r="C100" s="4">
        <v>106051</v>
      </c>
      <c r="D100" s="102">
        <v>33000</v>
      </c>
      <c r="E100" s="4">
        <v>30000</v>
      </c>
      <c r="F100" s="125">
        <v>25000</v>
      </c>
      <c r="G100" s="133">
        <v>110000</v>
      </c>
      <c r="H100" s="171">
        <v>110000</v>
      </c>
    </row>
    <row r="101" spans="1:8" ht="15">
      <c r="A101" t="s">
        <v>68</v>
      </c>
      <c r="B101" t="s">
        <v>69</v>
      </c>
      <c r="C101" s="4">
        <v>1890</v>
      </c>
      <c r="D101" s="102">
        <v>3500</v>
      </c>
      <c r="E101" s="4">
        <v>3500</v>
      </c>
      <c r="F101" s="125">
        <v>2000</v>
      </c>
      <c r="G101" s="133">
        <v>2000</v>
      </c>
      <c r="H101" s="171">
        <v>2000</v>
      </c>
    </row>
    <row r="102" spans="1:7" ht="15">
      <c r="A102" s="12">
        <v>6998</v>
      </c>
      <c r="B102" t="s">
        <v>333</v>
      </c>
      <c r="C102" s="4">
        <v>504.52</v>
      </c>
      <c r="D102" s="102"/>
      <c r="E102" s="4"/>
      <c r="F102" s="114"/>
      <c r="G102" s="133"/>
    </row>
    <row r="103" spans="1:8" ht="15">
      <c r="A103" t="s">
        <v>72</v>
      </c>
      <c r="B103" t="s">
        <v>73</v>
      </c>
      <c r="C103" s="4">
        <v>6038</v>
      </c>
      <c r="D103" s="102">
        <v>20000</v>
      </c>
      <c r="E103" s="4">
        <v>20000</v>
      </c>
      <c r="F103" s="125">
        <v>15000</v>
      </c>
      <c r="G103" s="133">
        <v>5000</v>
      </c>
      <c r="H103" s="171">
        <v>6000</v>
      </c>
    </row>
    <row r="104" spans="1:8" ht="15">
      <c r="A104" t="s">
        <v>74</v>
      </c>
      <c r="B104" t="s">
        <v>75</v>
      </c>
      <c r="C104" s="4">
        <v>732</v>
      </c>
      <c r="D104" s="102">
        <v>2500</v>
      </c>
      <c r="E104" s="4">
        <v>2500</v>
      </c>
      <c r="F104" s="125">
        <v>2500</v>
      </c>
      <c r="G104" s="133">
        <v>2500</v>
      </c>
      <c r="H104" s="171">
        <v>2500</v>
      </c>
    </row>
    <row r="105" spans="1:7" ht="15">
      <c r="A105" s="12">
        <v>7140</v>
      </c>
      <c r="B105" t="s">
        <v>248</v>
      </c>
      <c r="C105" s="4"/>
      <c r="D105" s="102">
        <v>2000</v>
      </c>
      <c r="E105" s="4">
        <v>2000</v>
      </c>
      <c r="F105" s="114"/>
      <c r="G105" s="133"/>
    </row>
    <row r="106" spans="1:8" ht="15">
      <c r="A106" t="s">
        <v>76</v>
      </c>
      <c r="B106" t="s">
        <v>77</v>
      </c>
      <c r="C106" s="4">
        <v>72157</v>
      </c>
      <c r="D106" s="102">
        <v>45000</v>
      </c>
      <c r="E106" s="4">
        <v>50000</v>
      </c>
      <c r="F106" s="125">
        <v>40000</v>
      </c>
      <c r="G106" s="133">
        <v>40000</v>
      </c>
      <c r="H106" s="172">
        <v>40000</v>
      </c>
    </row>
    <row r="107" spans="1:8" ht="15">
      <c r="A107" s="12">
        <v>7320</v>
      </c>
      <c r="B107" t="s">
        <v>124</v>
      </c>
      <c r="C107" s="4">
        <v>9302</v>
      </c>
      <c r="D107" s="102">
        <v>7500</v>
      </c>
      <c r="E107" s="4">
        <v>5000</v>
      </c>
      <c r="F107" s="125">
        <v>15000</v>
      </c>
      <c r="G107" s="133">
        <v>10000</v>
      </c>
      <c r="H107" s="171">
        <v>10000</v>
      </c>
    </row>
    <row r="108" spans="1:8" ht="15">
      <c r="A108" t="s">
        <v>78</v>
      </c>
      <c r="B108" t="s">
        <v>123</v>
      </c>
      <c r="C108" s="4">
        <v>500</v>
      </c>
      <c r="D108" s="102">
        <v>500</v>
      </c>
      <c r="E108" s="4">
        <v>500</v>
      </c>
      <c r="F108" s="125">
        <v>500</v>
      </c>
      <c r="G108" s="133">
        <v>500</v>
      </c>
      <c r="H108" s="171">
        <v>500</v>
      </c>
    </row>
    <row r="109" spans="1:8" ht="15">
      <c r="A109" t="s">
        <v>79</v>
      </c>
      <c r="B109" t="s">
        <v>80</v>
      </c>
      <c r="C109" s="4">
        <v>0</v>
      </c>
      <c r="D109" s="102">
        <v>2000</v>
      </c>
      <c r="E109" s="4">
        <v>2000</v>
      </c>
      <c r="F109" s="125">
        <v>2000</v>
      </c>
      <c r="G109" s="133">
        <v>2000</v>
      </c>
      <c r="H109" s="171">
        <v>1000</v>
      </c>
    </row>
    <row r="110" spans="1:8" ht="15">
      <c r="A110" s="12">
        <v>7475</v>
      </c>
      <c r="B110" t="s">
        <v>191</v>
      </c>
      <c r="C110" s="4">
        <v>0</v>
      </c>
      <c r="D110" s="102"/>
      <c r="E110" s="4"/>
      <c r="F110" s="125">
        <v>500</v>
      </c>
      <c r="G110" s="133">
        <v>500</v>
      </c>
      <c r="H110" s="171">
        <v>500</v>
      </c>
    </row>
    <row r="111" spans="1:8" ht="15">
      <c r="A111" t="s">
        <v>81</v>
      </c>
      <c r="B111" t="s">
        <v>82</v>
      </c>
      <c r="C111" s="4">
        <v>405888</v>
      </c>
      <c r="D111" s="102">
        <v>75000</v>
      </c>
      <c r="E111" s="4">
        <v>5000</v>
      </c>
      <c r="F111" s="125">
        <v>50000</v>
      </c>
      <c r="G111" s="133">
        <v>20000</v>
      </c>
      <c r="H111" s="172">
        <v>150000</v>
      </c>
    </row>
    <row r="112" spans="1:8" ht="15">
      <c r="A112" s="12">
        <v>7610</v>
      </c>
      <c r="B112" t="s">
        <v>245</v>
      </c>
      <c r="C112" s="4">
        <v>9690</v>
      </c>
      <c r="D112" s="102">
        <v>10000</v>
      </c>
      <c r="E112" s="4">
        <v>10000</v>
      </c>
      <c r="F112" s="125">
        <v>10000</v>
      </c>
      <c r="G112" s="133">
        <v>15000</v>
      </c>
      <c r="H112" s="171">
        <v>10000</v>
      </c>
    </row>
    <row r="113" spans="1:8" ht="15">
      <c r="A113" s="12">
        <v>7611</v>
      </c>
      <c r="B113" t="s">
        <v>396</v>
      </c>
      <c r="C113" s="4">
        <v>1700</v>
      </c>
      <c r="D113" s="102"/>
      <c r="E113" s="4"/>
      <c r="F113" s="125"/>
      <c r="G113" s="133"/>
      <c r="H113" s="171">
        <v>2000</v>
      </c>
    </row>
    <row r="114" spans="1:8" ht="15">
      <c r="A114" t="s">
        <v>83</v>
      </c>
      <c r="B114" t="s">
        <v>318</v>
      </c>
      <c r="C114" s="4">
        <v>14713</v>
      </c>
      <c r="D114" s="102">
        <v>2500</v>
      </c>
      <c r="E114" s="4">
        <v>2500</v>
      </c>
      <c r="F114" s="125">
        <v>12000</v>
      </c>
      <c r="G114" s="133">
        <v>10000</v>
      </c>
      <c r="H114" s="171">
        <v>15000</v>
      </c>
    </row>
    <row r="115" spans="1:8" ht="15">
      <c r="A115" s="12">
        <v>7771</v>
      </c>
      <c r="B115" t="s">
        <v>352</v>
      </c>
      <c r="C115" s="4">
        <v>2471</v>
      </c>
      <c r="D115" s="102"/>
      <c r="E115" s="4"/>
      <c r="F115" s="125"/>
      <c r="G115" s="133"/>
      <c r="H115" s="171">
        <v>2000</v>
      </c>
    </row>
    <row r="116" spans="1:7" ht="15">
      <c r="A116" s="12">
        <v>7830</v>
      </c>
      <c r="B116" t="s">
        <v>334</v>
      </c>
      <c r="C116" s="4"/>
      <c r="D116" s="102">
        <v>16800</v>
      </c>
      <c r="E116" s="4"/>
      <c r="F116" s="114"/>
      <c r="G116" s="133"/>
    </row>
    <row r="117" spans="1:8" ht="15">
      <c r="A117" s="12">
        <v>7790</v>
      </c>
      <c r="B117" t="s">
        <v>364</v>
      </c>
      <c r="C117" s="4">
        <v>1864</v>
      </c>
      <c r="D117" s="102">
        <v>-150000</v>
      </c>
      <c r="E117" s="4">
        <v>-150000</v>
      </c>
      <c r="F117" s="125"/>
      <c r="G117" s="133"/>
      <c r="H117" s="171">
        <v>2000</v>
      </c>
    </row>
    <row r="118" spans="1:8" ht="19.9" customHeight="1" thickBot="1">
      <c r="A118" s="13"/>
      <c r="B118" s="7" t="s">
        <v>121</v>
      </c>
      <c r="C118" s="14">
        <f>SUM(C42:C117)</f>
        <v>3485524.52</v>
      </c>
      <c r="D118" s="112">
        <f>SUM(D42:D117)</f>
        <v>2509944.52</v>
      </c>
      <c r="E118" s="14">
        <f>SUM(E45:E117)</f>
        <v>2240000</v>
      </c>
      <c r="F118" s="112">
        <f>SUM(F45:F117)</f>
        <v>2542450</v>
      </c>
      <c r="G118" s="112">
        <f>SUM(G45:G117)</f>
        <v>2874500</v>
      </c>
      <c r="H118" s="112">
        <f>SUM(H41:H117)</f>
        <v>3288500</v>
      </c>
    </row>
    <row r="119" spans="1:7" ht="15">
      <c r="A119" s="12"/>
      <c r="C119" s="4"/>
      <c r="D119" s="4"/>
      <c r="E119" s="4"/>
      <c r="F119" s="114"/>
      <c r="G119" s="136"/>
    </row>
    <row r="120" spans="1:8" ht="15">
      <c r="A120" s="12">
        <v>8040</v>
      </c>
      <c r="B120" t="s">
        <v>335</v>
      </c>
      <c r="C120" s="4">
        <v>-5002</v>
      </c>
      <c r="D120" s="102"/>
      <c r="E120" s="4"/>
      <c r="F120" s="114">
        <v>340</v>
      </c>
      <c r="G120" s="133">
        <v>340</v>
      </c>
      <c r="H120">
        <v>-5000</v>
      </c>
    </row>
    <row r="121" spans="1:8" ht="15">
      <c r="A121" t="s">
        <v>85</v>
      </c>
      <c r="B121" t="s">
        <v>86</v>
      </c>
      <c r="C121" s="4">
        <v>103</v>
      </c>
      <c r="D121" s="102">
        <v>-500</v>
      </c>
      <c r="E121" s="4">
        <v>-2500</v>
      </c>
      <c r="F121" s="114">
        <v>-500</v>
      </c>
      <c r="G121" s="133">
        <v>-500</v>
      </c>
      <c r="H121">
        <v>-500</v>
      </c>
    </row>
    <row r="122" spans="1:8" ht="15">
      <c r="A122" s="12">
        <v>8140</v>
      </c>
      <c r="B122" t="s">
        <v>235</v>
      </c>
      <c r="C122" s="4">
        <v>834</v>
      </c>
      <c r="D122" s="102">
        <v>400</v>
      </c>
      <c r="E122" s="4">
        <v>400</v>
      </c>
      <c r="F122" s="114">
        <v>400</v>
      </c>
      <c r="G122" s="133">
        <v>400</v>
      </c>
      <c r="H122">
        <v>1000</v>
      </c>
    </row>
    <row r="123" spans="1:8" ht="15">
      <c r="A123" t="s">
        <v>87</v>
      </c>
      <c r="B123" t="s">
        <v>88</v>
      </c>
      <c r="C123" s="4">
        <v>159626</v>
      </c>
      <c r="D123" s="102">
        <v>205000</v>
      </c>
      <c r="E123" s="4">
        <v>173000</v>
      </c>
      <c r="F123" s="125">
        <v>190000</v>
      </c>
      <c r="G123" s="133">
        <v>140000</v>
      </c>
      <c r="H123" s="171">
        <v>160000</v>
      </c>
    </row>
    <row r="124" spans="1:8" ht="15">
      <c r="A124" s="12">
        <v>8143</v>
      </c>
      <c r="B124" t="s">
        <v>339</v>
      </c>
      <c r="C124" s="4">
        <v>131701</v>
      </c>
      <c r="D124" s="102"/>
      <c r="E124" s="4"/>
      <c r="F124" s="125">
        <v>110000</v>
      </c>
      <c r="G124" s="133">
        <v>110000</v>
      </c>
      <c r="H124" s="171">
        <v>130000</v>
      </c>
    </row>
    <row r="125" spans="1:8" ht="15">
      <c r="A125" t="s">
        <v>89</v>
      </c>
      <c r="B125" t="s">
        <v>90</v>
      </c>
      <c r="C125" s="4">
        <v>352</v>
      </c>
      <c r="D125" s="102">
        <v>6500</v>
      </c>
      <c r="E125" s="4">
        <v>6500</v>
      </c>
      <c r="F125" s="125">
        <v>2000</v>
      </c>
      <c r="G125" s="133">
        <v>2000</v>
      </c>
      <c r="H125" s="171">
        <v>1000</v>
      </c>
    </row>
    <row r="126" spans="1:8" ht="15">
      <c r="A126" s="1" t="s">
        <v>91</v>
      </c>
      <c r="B126" s="1" t="s">
        <v>92</v>
      </c>
      <c r="C126" s="4">
        <v>4995</v>
      </c>
      <c r="D126" s="103">
        <v>5000</v>
      </c>
      <c r="E126" s="5">
        <v>5000</v>
      </c>
      <c r="F126" s="125">
        <v>2000</v>
      </c>
      <c r="G126" s="133">
        <v>2000</v>
      </c>
      <c r="H126" s="171">
        <v>5000</v>
      </c>
    </row>
    <row r="127" spans="1:8" ht="21" customHeight="1" thickBot="1">
      <c r="A127" s="7"/>
      <c r="B127" s="7" t="s">
        <v>107</v>
      </c>
      <c r="C127" s="8">
        <f>SUM(C120:C126)</f>
        <v>292609</v>
      </c>
      <c r="D127" s="113">
        <f>SUM(D121:D126)</f>
        <v>216400</v>
      </c>
      <c r="E127" s="8">
        <f>SUM(E121:E126)</f>
        <v>182400</v>
      </c>
      <c r="F127" s="113">
        <f>SUM(F121:F126)</f>
        <v>303900</v>
      </c>
      <c r="G127" s="137">
        <f>SUM(G121:G126)</f>
        <v>253900</v>
      </c>
      <c r="H127" s="137">
        <f>SUM(H121:H126)</f>
        <v>296500</v>
      </c>
    </row>
    <row r="128" spans="4:8" ht="10.15" customHeight="1">
      <c r="D128" s="114"/>
      <c r="F128" s="114"/>
      <c r="G128" s="136"/>
      <c r="H128" s="136"/>
    </row>
    <row r="129" spans="1:8" ht="15.75" thickBot="1">
      <c r="A129" s="9"/>
      <c r="B129" s="9" t="s">
        <v>108</v>
      </c>
      <c r="C129" s="35">
        <f aca="true" t="shared" si="0" ref="C129:H129">C40+C118+C127</f>
        <v>-344565.7799999998</v>
      </c>
      <c r="D129" s="115">
        <f t="shared" si="0"/>
        <v>-222737.47999999998</v>
      </c>
      <c r="E129" s="35">
        <f t="shared" si="0"/>
        <v>-85600</v>
      </c>
      <c r="F129" s="128">
        <f t="shared" si="0"/>
        <v>-78650</v>
      </c>
      <c r="G129" s="138">
        <f t="shared" si="0"/>
        <v>-46600</v>
      </c>
      <c r="H129" s="138">
        <f t="shared" si="0"/>
        <v>65000</v>
      </c>
    </row>
    <row r="130" ht="20.45" customHeight="1" thickTop="1">
      <c r="E130" s="27"/>
    </row>
    <row r="131" spans="2:5" ht="15">
      <c r="B131" s="29"/>
      <c r="E131" s="43"/>
    </row>
    <row r="132" ht="15">
      <c r="E132" s="30"/>
    </row>
    <row r="134" ht="15">
      <c r="C134" s="29"/>
    </row>
    <row r="135" spans="5:6" ht="15">
      <c r="E135" s="76"/>
      <c r="F135" s="76"/>
    </row>
    <row r="136" spans="5:7" ht="15">
      <c r="E136" s="4"/>
      <c r="F136" s="4"/>
      <c r="G136" s="28"/>
    </row>
    <row r="137" spans="5:7" ht="15">
      <c r="E137" s="4"/>
      <c r="F137" s="4"/>
      <c r="G137" s="28"/>
    </row>
    <row r="138" spans="5:7" ht="15">
      <c r="E138" s="4"/>
      <c r="F138" s="4"/>
      <c r="G138" s="28"/>
    </row>
    <row r="139" spans="5:7" ht="15">
      <c r="E139" s="4"/>
      <c r="F139" s="4"/>
      <c r="G139" s="28"/>
    </row>
    <row r="140" spans="4:7" ht="15">
      <c r="D140" s="29"/>
      <c r="E140" s="27"/>
      <c r="F140" s="27"/>
      <c r="G140" s="43"/>
    </row>
  </sheetData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zoomScale="146" zoomScaleNormal="146" workbookViewId="0" topLeftCell="A11">
      <selection activeCell="G31" sqref="G31"/>
    </sheetView>
  </sheetViews>
  <sheetFormatPr defaultColWidth="11.421875" defaultRowHeight="15"/>
  <cols>
    <col min="1" max="1" width="8.140625" style="0" customWidth="1"/>
    <col min="2" max="2" width="33.140625" style="0" customWidth="1"/>
    <col min="3" max="3" width="10.28125" style="0" bestFit="1" customWidth="1"/>
    <col min="4" max="4" width="8.8515625" style="0" bestFit="1" customWidth="1"/>
    <col min="5" max="5" width="9.00390625" style="0" bestFit="1" customWidth="1"/>
    <col min="9" max="9" width="23.00390625" style="0" customWidth="1"/>
    <col min="14" max="14" width="37.00390625" style="0" bestFit="1" customWidth="1"/>
  </cols>
  <sheetData>
    <row r="1" spans="1:5" ht="23.25">
      <c r="A1" s="192" t="s">
        <v>321</v>
      </c>
      <c r="B1" s="193"/>
      <c r="C1" s="193"/>
      <c r="D1" s="193"/>
      <c r="E1" s="193"/>
    </row>
    <row r="2" spans="1:5" ht="22.9" customHeight="1">
      <c r="A2" s="3" t="s">
        <v>405</v>
      </c>
      <c r="B2" s="2"/>
      <c r="C2" s="2"/>
      <c r="D2" s="2"/>
      <c r="E2" s="2"/>
    </row>
    <row r="3" spans="1:6" ht="15.75">
      <c r="A3" s="10" t="s">
        <v>0</v>
      </c>
      <c r="B3" s="10" t="s">
        <v>169</v>
      </c>
      <c r="C3" s="11" t="s">
        <v>387</v>
      </c>
      <c r="D3" s="111" t="s">
        <v>343</v>
      </c>
      <c r="E3" s="152" t="s">
        <v>365</v>
      </c>
      <c r="F3" s="177" t="s">
        <v>413</v>
      </c>
    </row>
    <row r="4" spans="1:6" ht="15.75">
      <c r="A4" s="12">
        <v>3010</v>
      </c>
      <c r="B4" t="s">
        <v>414</v>
      </c>
      <c r="C4" s="139">
        <v>-10000</v>
      </c>
      <c r="D4" s="187"/>
      <c r="E4" s="188"/>
      <c r="F4" s="171"/>
    </row>
    <row r="5" spans="1:6" ht="15">
      <c r="A5" t="s">
        <v>192</v>
      </c>
      <c r="B5" t="s">
        <v>193</v>
      </c>
      <c r="C5" s="4">
        <v>-6500</v>
      </c>
      <c r="D5" s="102">
        <v>-6500</v>
      </c>
      <c r="E5" s="148">
        <v>-6500</v>
      </c>
      <c r="F5" s="171">
        <v>-6500</v>
      </c>
    </row>
    <row r="6" spans="1:6" ht="15">
      <c r="A6" s="12">
        <v>3220</v>
      </c>
      <c r="B6" t="s">
        <v>366</v>
      </c>
      <c r="C6" s="4">
        <v>0</v>
      </c>
      <c r="D6" s="102">
        <v>-20000</v>
      </c>
      <c r="E6" s="148">
        <v>-20000</v>
      </c>
      <c r="F6" s="171">
        <v>-20000</v>
      </c>
    </row>
    <row r="7" spans="1:5" ht="15">
      <c r="A7" s="12">
        <v>3221</v>
      </c>
      <c r="B7" t="s">
        <v>274</v>
      </c>
      <c r="C7" s="4">
        <v>0</v>
      </c>
      <c r="D7" s="102">
        <v>-26000</v>
      </c>
      <c r="E7" s="148">
        <v>-26000</v>
      </c>
    </row>
    <row r="8" spans="1:6" ht="15">
      <c r="A8" s="12">
        <v>3400</v>
      </c>
      <c r="B8" t="s">
        <v>171</v>
      </c>
      <c r="C8" s="4">
        <v>-8000</v>
      </c>
      <c r="D8" s="102">
        <v>-8000</v>
      </c>
      <c r="E8" s="148">
        <v>-8000</v>
      </c>
      <c r="F8" s="171">
        <v>-8000</v>
      </c>
    </row>
    <row r="9" spans="1:5" ht="15">
      <c r="A9" s="12">
        <v>3920</v>
      </c>
      <c r="B9" t="s">
        <v>7</v>
      </c>
      <c r="C9" s="4">
        <v>7500</v>
      </c>
      <c r="D9" s="102"/>
      <c r="E9" s="148"/>
    </row>
    <row r="10" spans="1:6" ht="15">
      <c r="A10" t="s">
        <v>126</v>
      </c>
      <c r="B10" t="s">
        <v>127</v>
      </c>
      <c r="C10" s="4">
        <v>-20441</v>
      </c>
      <c r="D10" s="102">
        <v>-10000</v>
      </c>
      <c r="E10" s="148">
        <v>-10000</v>
      </c>
      <c r="F10" s="171">
        <v>-12000</v>
      </c>
    </row>
    <row r="11" spans="1:6" ht="15">
      <c r="A11" s="1" t="s">
        <v>185</v>
      </c>
      <c r="B11" s="1" t="s">
        <v>186</v>
      </c>
      <c r="C11" s="5">
        <v>0</v>
      </c>
      <c r="D11" s="103">
        <v>-4000</v>
      </c>
      <c r="E11" s="149">
        <v>-4000</v>
      </c>
      <c r="F11" s="171">
        <v>-31000</v>
      </c>
    </row>
    <row r="12" spans="1:6" ht="20.45" customHeight="1" thickBot="1">
      <c r="A12" s="7"/>
      <c r="B12" s="7" t="s">
        <v>106</v>
      </c>
      <c r="C12" s="14">
        <f>SUM(C4:C11)</f>
        <v>-37441</v>
      </c>
      <c r="D12" s="112">
        <f>SUM(D5:D11)</f>
        <v>-74500</v>
      </c>
      <c r="E12" s="150">
        <f>SUM(E5:E11)</f>
        <v>-74500</v>
      </c>
      <c r="F12" s="150">
        <f>SUM(F5:F11)</f>
        <v>-77500</v>
      </c>
    </row>
    <row r="13" spans="1:5" ht="18.75" customHeight="1">
      <c r="A13" s="12">
        <v>4201</v>
      </c>
      <c r="B13" t="s">
        <v>301</v>
      </c>
      <c r="C13" s="190">
        <v>7734</v>
      </c>
      <c r="D13" s="119"/>
      <c r="E13" s="189"/>
    </row>
    <row r="14" spans="1:5" ht="18.75" customHeight="1">
      <c r="A14" s="12">
        <v>4600</v>
      </c>
      <c r="B14" t="s">
        <v>175</v>
      </c>
      <c r="C14" s="190">
        <v>4401</v>
      </c>
      <c r="D14" s="119"/>
      <c r="E14" s="189"/>
    </row>
    <row r="15" spans="1:5" ht="18.75" customHeight="1">
      <c r="A15" s="12">
        <v>4601</v>
      </c>
      <c r="B15" t="s">
        <v>176</v>
      </c>
      <c r="C15" s="190">
        <v>2044</v>
      </c>
      <c r="D15" s="119"/>
      <c r="E15" s="189"/>
    </row>
    <row r="16" spans="1:11" ht="15" customHeight="1">
      <c r="A16" s="12">
        <v>4602</v>
      </c>
      <c r="B16" t="s">
        <v>131</v>
      </c>
      <c r="C16" s="4">
        <v>22477</v>
      </c>
      <c r="D16" s="102">
        <v>21500</v>
      </c>
      <c r="E16" s="148">
        <v>21500</v>
      </c>
      <c r="F16" s="171">
        <v>21500</v>
      </c>
      <c r="G16" s="193"/>
      <c r="H16" s="193"/>
      <c r="I16" s="193"/>
      <c r="J16" s="193"/>
      <c r="K16" s="193"/>
    </row>
    <row r="17" spans="1:6" ht="15">
      <c r="A17" s="12">
        <v>4605</v>
      </c>
      <c r="B17" t="s">
        <v>261</v>
      </c>
      <c r="C17" s="4">
        <v>16422</v>
      </c>
      <c r="D17" s="102">
        <v>2000</v>
      </c>
      <c r="E17" s="148">
        <v>2000</v>
      </c>
      <c r="F17" s="171">
        <v>2000</v>
      </c>
    </row>
    <row r="18" spans="1:6" ht="15">
      <c r="A18" s="12">
        <v>4606</v>
      </c>
      <c r="B18" t="s">
        <v>177</v>
      </c>
      <c r="C18" s="4">
        <v>648</v>
      </c>
      <c r="D18" s="102">
        <v>6000</v>
      </c>
      <c r="E18" s="148">
        <v>6000</v>
      </c>
      <c r="F18" s="171">
        <v>6000</v>
      </c>
    </row>
    <row r="19" spans="1:6" ht="15">
      <c r="A19" s="12">
        <v>5900</v>
      </c>
      <c r="B19" t="s">
        <v>246</v>
      </c>
      <c r="C19" s="4">
        <v>0</v>
      </c>
      <c r="D19" s="102">
        <v>1000</v>
      </c>
      <c r="E19" s="148">
        <v>1000</v>
      </c>
      <c r="F19" s="171">
        <v>1000</v>
      </c>
    </row>
    <row r="20" spans="1:6" ht="15">
      <c r="A20" s="12">
        <v>6560</v>
      </c>
      <c r="B20" t="s">
        <v>415</v>
      </c>
      <c r="C20" s="4">
        <v>3691</v>
      </c>
      <c r="D20" s="102"/>
      <c r="E20" s="148"/>
      <c r="F20" s="171"/>
    </row>
    <row r="21" spans="1:6" ht="15">
      <c r="A21" s="12">
        <v>6791</v>
      </c>
      <c r="B21" t="s">
        <v>296</v>
      </c>
      <c r="C21" s="4">
        <v>13436</v>
      </c>
      <c r="D21" s="102">
        <v>10000</v>
      </c>
      <c r="E21" s="148">
        <v>10000</v>
      </c>
      <c r="F21" s="171">
        <v>12000</v>
      </c>
    </row>
    <row r="22" spans="1:6" ht="15">
      <c r="A22" s="12">
        <v>6860</v>
      </c>
      <c r="B22" t="s">
        <v>194</v>
      </c>
      <c r="C22" s="4">
        <v>2180</v>
      </c>
      <c r="D22" s="102">
        <v>1500</v>
      </c>
      <c r="E22" s="148">
        <v>1500</v>
      </c>
      <c r="F22" s="171">
        <v>2500</v>
      </c>
    </row>
    <row r="23" spans="1:6" ht="15">
      <c r="A23" s="12">
        <v>6862</v>
      </c>
      <c r="B23" t="s">
        <v>195</v>
      </c>
      <c r="C23" s="4">
        <v>1716</v>
      </c>
      <c r="D23" s="102">
        <v>2000</v>
      </c>
      <c r="E23" s="148">
        <v>2000</v>
      </c>
      <c r="F23" s="171">
        <v>2000</v>
      </c>
    </row>
    <row r="24" spans="1:6" ht="15">
      <c r="A24" t="s">
        <v>189</v>
      </c>
      <c r="B24" t="s">
        <v>241</v>
      </c>
      <c r="C24" s="4">
        <v>0</v>
      </c>
      <c r="D24" s="102">
        <v>10000</v>
      </c>
      <c r="E24" s="148">
        <v>10000</v>
      </c>
      <c r="F24" s="171">
        <v>10000</v>
      </c>
    </row>
    <row r="25" spans="1:6" ht="15">
      <c r="A25" t="s">
        <v>68</v>
      </c>
      <c r="B25" t="s">
        <v>69</v>
      </c>
      <c r="C25" s="4"/>
      <c r="D25" s="102">
        <v>500</v>
      </c>
      <c r="E25" s="148">
        <v>500</v>
      </c>
      <c r="F25" s="76" t="s">
        <v>426</v>
      </c>
    </row>
    <row r="26" spans="1:5" ht="15">
      <c r="A26" s="12">
        <v>7320</v>
      </c>
      <c r="B26" t="s">
        <v>303</v>
      </c>
      <c r="C26" s="4"/>
      <c r="D26" s="102"/>
      <c r="E26" s="148"/>
    </row>
    <row r="27" spans="1:6" ht="15">
      <c r="A27" t="s">
        <v>151</v>
      </c>
      <c r="B27" t="s">
        <v>152</v>
      </c>
      <c r="C27" s="4">
        <v>0</v>
      </c>
      <c r="D27" s="102">
        <v>10000</v>
      </c>
      <c r="E27" s="148">
        <v>10000</v>
      </c>
      <c r="F27" s="171">
        <v>10000</v>
      </c>
    </row>
    <row r="28" spans="1:6" ht="15">
      <c r="A28" t="s">
        <v>190</v>
      </c>
      <c r="B28" t="s">
        <v>191</v>
      </c>
      <c r="C28" s="4"/>
      <c r="D28" s="102">
        <v>4000</v>
      </c>
      <c r="E28" s="148">
        <v>4000</v>
      </c>
      <c r="F28" s="171">
        <v>4000</v>
      </c>
    </row>
    <row r="29" spans="1:6" ht="15">
      <c r="A29" t="s">
        <v>81</v>
      </c>
      <c r="B29" t="s">
        <v>82</v>
      </c>
      <c r="C29" s="4">
        <v>0</v>
      </c>
      <c r="D29" s="102">
        <v>5500</v>
      </c>
      <c r="E29" s="148">
        <v>5500</v>
      </c>
      <c r="F29" s="171">
        <v>5500</v>
      </c>
    </row>
    <row r="30" spans="1:6" ht="15">
      <c r="A30" s="12">
        <v>7771</v>
      </c>
      <c r="B30" t="s">
        <v>275</v>
      </c>
      <c r="C30" s="4">
        <v>10</v>
      </c>
      <c r="D30" s="102">
        <v>500</v>
      </c>
      <c r="E30" s="148">
        <v>500</v>
      </c>
      <c r="F30" s="76" t="s">
        <v>426</v>
      </c>
    </row>
    <row r="31" spans="1:6" ht="17.45" customHeight="1" thickBot="1">
      <c r="A31" s="7"/>
      <c r="B31" s="7" t="s">
        <v>107</v>
      </c>
      <c r="C31" s="14">
        <f>SUM(C13:C30)</f>
        <v>74759</v>
      </c>
      <c r="D31" s="112">
        <f>SUM(D16:D30)</f>
        <v>74500</v>
      </c>
      <c r="E31" s="150">
        <f>SUM(E16:E30)</f>
        <v>74500</v>
      </c>
      <c r="F31" s="150">
        <f>SUM(F16:F30)</f>
        <v>76500</v>
      </c>
    </row>
    <row r="32" spans="3:5" ht="15">
      <c r="C32" s="4"/>
      <c r="D32" s="85"/>
      <c r="E32" s="4"/>
    </row>
    <row r="33" spans="1:6" ht="15.75" thickBot="1">
      <c r="A33" s="15"/>
      <c r="B33" s="25" t="s">
        <v>184</v>
      </c>
      <c r="C33" s="37">
        <f>(C12+C31)</f>
        <v>37318</v>
      </c>
      <c r="D33" s="153">
        <f>(D12+D31)</f>
        <v>0</v>
      </c>
      <c r="E33" s="37">
        <f>(E12+E31)</f>
        <v>0</v>
      </c>
      <c r="F33" s="37">
        <f>(F12+F31)</f>
        <v>-1000</v>
      </c>
    </row>
    <row r="34" spans="3:5" ht="15.75" thickTop="1">
      <c r="C34" s="4"/>
      <c r="D34" s="4"/>
      <c r="E34" s="4"/>
    </row>
    <row r="35" spans="3:5" ht="15">
      <c r="C35" s="4"/>
      <c r="D35" s="4"/>
      <c r="E35" s="4"/>
    </row>
    <row r="36" spans="3:5" ht="15">
      <c r="C36" s="4"/>
      <c r="D36" s="4"/>
      <c r="E36" s="4"/>
    </row>
    <row r="37" spans="3:5" ht="15">
      <c r="C37" s="4"/>
      <c r="D37" s="4"/>
      <c r="E37" s="4"/>
    </row>
    <row r="44" spans="9:11" ht="15">
      <c r="I44" s="4"/>
      <c r="J44" s="4"/>
      <c r="K44" s="4"/>
    </row>
  </sheetData>
  <mergeCells count="2">
    <mergeCell ref="A1:E1"/>
    <mergeCell ref="G16:K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9"/>
  <sheetViews>
    <sheetView tabSelected="1" workbookViewId="0" topLeftCell="A1">
      <selection activeCell="B64" sqref="B64"/>
    </sheetView>
  </sheetViews>
  <sheetFormatPr defaultColWidth="11.421875" defaultRowHeight="15"/>
  <cols>
    <col min="1" max="1" width="9.8515625" style="0" customWidth="1"/>
    <col min="2" max="2" width="37.00390625" style="0" bestFit="1" customWidth="1"/>
    <col min="3" max="3" width="12.7109375" style="0" bestFit="1" customWidth="1"/>
    <col min="7" max="7" width="9.57421875" style="0" customWidth="1"/>
    <col min="8" max="8" width="24.421875" style="0" customWidth="1"/>
    <col min="9" max="9" width="12.7109375" style="0" bestFit="1" customWidth="1"/>
    <col min="10" max="10" width="17.28125" style="0" customWidth="1"/>
    <col min="11" max="11" width="29.57421875" style="0" bestFit="1" customWidth="1"/>
    <col min="12" max="12" width="17.8515625" style="0" customWidth="1"/>
    <col min="13" max="13" width="12.28125" style="0" customWidth="1"/>
    <col min="14" max="14" width="12.140625" style="0" customWidth="1"/>
  </cols>
  <sheetData>
    <row r="1" spans="1:5" ht="23.25">
      <c r="A1" s="192" t="s">
        <v>319</v>
      </c>
      <c r="B1" s="193"/>
      <c r="C1" s="193"/>
      <c r="D1" s="193"/>
      <c r="E1" s="193"/>
    </row>
    <row r="2" spans="1:7" ht="23.45" customHeight="1">
      <c r="A2" s="3" t="s">
        <v>362</v>
      </c>
      <c r="B2" s="3"/>
      <c r="C2" s="3"/>
      <c r="D2" s="3"/>
      <c r="E2" s="3"/>
      <c r="G2" s="32"/>
    </row>
    <row r="3" spans="1:9" ht="15">
      <c r="A3" s="17" t="s">
        <v>0</v>
      </c>
      <c r="B3" s="18" t="s">
        <v>1</v>
      </c>
      <c r="C3" s="19" t="s">
        <v>105</v>
      </c>
      <c r="D3" s="116" t="s">
        <v>343</v>
      </c>
      <c r="E3" s="147" t="s">
        <v>361</v>
      </c>
      <c r="F3" s="165" t="s">
        <v>370</v>
      </c>
      <c r="I3" s="96"/>
    </row>
    <row r="4" spans="1:5" ht="15">
      <c r="A4" s="20">
        <v>3013</v>
      </c>
      <c r="B4" s="92" t="s">
        <v>269</v>
      </c>
      <c r="C4" s="75"/>
      <c r="D4" s="117">
        <v>0</v>
      </c>
      <c r="E4" s="141">
        <v>0</v>
      </c>
    </row>
    <row r="5" spans="1:10" ht="15">
      <c r="A5" s="20" t="s">
        <v>196</v>
      </c>
      <c r="B5" t="s">
        <v>315</v>
      </c>
      <c r="C5" s="4"/>
      <c r="D5" s="102">
        <v>-75000</v>
      </c>
      <c r="E5" s="148">
        <v>-100000</v>
      </c>
      <c r="F5" s="171">
        <v>-100000</v>
      </c>
      <c r="J5" s="120"/>
    </row>
    <row r="6" spans="1:9" ht="15">
      <c r="A6" s="20" t="s">
        <v>97</v>
      </c>
      <c r="B6" t="s">
        <v>98</v>
      </c>
      <c r="C6" s="4">
        <v>-355000</v>
      </c>
      <c r="D6" s="102">
        <v>-345000</v>
      </c>
      <c r="E6" s="148">
        <v>-325000</v>
      </c>
      <c r="F6" s="171">
        <v>-345000</v>
      </c>
      <c r="I6" s="26"/>
    </row>
    <row r="7" spans="1:9" ht="15">
      <c r="A7" s="20" t="s">
        <v>155</v>
      </c>
      <c r="B7" t="s">
        <v>156</v>
      </c>
      <c r="C7" s="4">
        <v>-26750</v>
      </c>
      <c r="D7" s="102">
        <v>-20000</v>
      </c>
      <c r="E7" s="148">
        <v>0</v>
      </c>
      <c r="F7" s="171">
        <v>-20000</v>
      </c>
      <c r="I7" s="26"/>
    </row>
    <row r="8" spans="1:10" ht="15">
      <c r="A8" s="20" t="s">
        <v>157</v>
      </c>
      <c r="B8" t="s">
        <v>197</v>
      </c>
      <c r="C8" s="4"/>
      <c r="D8" s="102"/>
      <c r="E8" s="148">
        <v>0</v>
      </c>
      <c r="F8" s="182" t="s">
        <v>375</v>
      </c>
      <c r="I8" s="26"/>
      <c r="J8" s="120"/>
    </row>
    <row r="9" spans="1:10" ht="15">
      <c r="A9" s="20">
        <v>3100</v>
      </c>
      <c r="B9" t="s">
        <v>344</v>
      </c>
      <c r="C9" s="4">
        <v>-57547</v>
      </c>
      <c r="D9" s="102"/>
      <c r="E9" s="148"/>
      <c r="F9" s="191">
        <v>-25000</v>
      </c>
      <c r="I9" s="26"/>
      <c r="J9" s="120"/>
    </row>
    <row r="10" spans="1:10" ht="15">
      <c r="A10" s="20">
        <v>3120</v>
      </c>
      <c r="B10" t="s">
        <v>198</v>
      </c>
      <c r="C10" s="4"/>
      <c r="D10" s="102">
        <v>-30000</v>
      </c>
      <c r="E10" s="148">
        <v>-30000</v>
      </c>
      <c r="F10" s="171">
        <v>-30000</v>
      </c>
      <c r="I10" s="26"/>
      <c r="J10" s="120"/>
    </row>
    <row r="11" spans="1:10" ht="15">
      <c r="A11" s="20">
        <v>3200</v>
      </c>
      <c r="B11" t="s">
        <v>291</v>
      </c>
      <c r="C11" s="4"/>
      <c r="D11" s="102">
        <v>0</v>
      </c>
      <c r="E11" s="148">
        <v>0</v>
      </c>
      <c r="F11" s="20" t="s">
        <v>375</v>
      </c>
      <c r="I11" s="26"/>
      <c r="J11" s="120"/>
    </row>
    <row r="12" spans="1:10" ht="15">
      <c r="A12" s="20" t="s">
        <v>199</v>
      </c>
      <c r="B12" t="s">
        <v>200</v>
      </c>
      <c r="C12" s="4"/>
      <c r="D12" s="102">
        <v>0</v>
      </c>
      <c r="E12" s="148">
        <v>0</v>
      </c>
      <c r="F12" s="20" t="s">
        <v>375</v>
      </c>
      <c r="I12" s="26"/>
      <c r="J12" s="120"/>
    </row>
    <row r="13" spans="1:9" ht="15">
      <c r="A13" s="20" t="s">
        <v>161</v>
      </c>
      <c r="B13" t="s">
        <v>162</v>
      </c>
      <c r="C13" s="4">
        <v>-52642</v>
      </c>
      <c r="D13" s="102">
        <v>-60000</v>
      </c>
      <c r="E13" s="148">
        <v>-50000</v>
      </c>
      <c r="F13" s="171">
        <v>-70000</v>
      </c>
      <c r="I13" s="26"/>
    </row>
    <row r="14" spans="1:9" ht="15">
      <c r="A14" s="20" t="s">
        <v>163</v>
      </c>
      <c r="B14" t="s">
        <v>164</v>
      </c>
      <c r="C14" s="4">
        <v>-103600</v>
      </c>
      <c r="D14" s="102">
        <v>-20000</v>
      </c>
      <c r="E14" s="148">
        <v>-20000</v>
      </c>
      <c r="F14" s="172">
        <v>-50000</v>
      </c>
      <c r="G14" t="s">
        <v>378</v>
      </c>
      <c r="I14" s="26"/>
    </row>
    <row r="15" spans="1:9" ht="15">
      <c r="A15" s="20" t="s">
        <v>201</v>
      </c>
      <c r="B15" t="s">
        <v>202</v>
      </c>
      <c r="C15" s="4">
        <v>-73975</v>
      </c>
      <c r="D15" s="102">
        <v>-50000</v>
      </c>
      <c r="E15" s="148">
        <v>-50000</v>
      </c>
      <c r="F15" s="172">
        <v>-80000</v>
      </c>
      <c r="G15" t="s">
        <v>378</v>
      </c>
      <c r="I15" s="26"/>
    </row>
    <row r="16" spans="1:9" ht="15">
      <c r="A16" s="20" t="s">
        <v>165</v>
      </c>
      <c r="B16" t="s">
        <v>166</v>
      </c>
      <c r="C16" s="4"/>
      <c r="D16" s="102">
        <v>-45000</v>
      </c>
      <c r="E16" s="148">
        <v>-60000</v>
      </c>
      <c r="F16" s="171">
        <v>-80000</v>
      </c>
      <c r="G16" t="s">
        <v>379</v>
      </c>
      <c r="I16" s="26"/>
    </row>
    <row r="17" spans="1:9" ht="15">
      <c r="A17" s="20" t="s">
        <v>167</v>
      </c>
      <c r="B17" t="s">
        <v>168</v>
      </c>
      <c r="C17" s="4">
        <v>-22390</v>
      </c>
      <c r="D17" s="102">
        <v>-100000</v>
      </c>
      <c r="E17" s="148">
        <v>-150000</v>
      </c>
      <c r="F17" s="94">
        <v>-150000</v>
      </c>
      <c r="G17" t="s">
        <v>376</v>
      </c>
      <c r="I17" s="26"/>
    </row>
    <row r="18" spans="1:9" ht="15">
      <c r="A18" s="20" t="s">
        <v>203</v>
      </c>
      <c r="B18" t="s">
        <v>204</v>
      </c>
      <c r="C18" s="4">
        <v>0</v>
      </c>
      <c r="D18" s="102">
        <v>0</v>
      </c>
      <c r="E18" s="148">
        <v>0</v>
      </c>
      <c r="F18" s="4"/>
      <c r="I18" s="26"/>
    </row>
    <row r="19" spans="1:9" ht="15">
      <c r="A19" s="20" t="s">
        <v>205</v>
      </c>
      <c r="B19" t="s">
        <v>206</v>
      </c>
      <c r="C19" s="4">
        <v>-90000</v>
      </c>
      <c r="D19" s="102">
        <v>-90000</v>
      </c>
      <c r="E19" s="148">
        <v>-95000</v>
      </c>
      <c r="F19" s="4">
        <v>-95000</v>
      </c>
      <c r="I19" s="26"/>
    </row>
    <row r="20" spans="1:9" ht="15">
      <c r="A20" s="20" t="s">
        <v>207</v>
      </c>
      <c r="B20" t="s">
        <v>356</v>
      </c>
      <c r="C20" s="4"/>
      <c r="D20" s="102">
        <v>0</v>
      </c>
      <c r="E20" s="148">
        <v>0</v>
      </c>
      <c r="F20" s="4" t="s">
        <v>375</v>
      </c>
      <c r="I20" s="26"/>
    </row>
    <row r="21" spans="1:9" ht="15">
      <c r="A21" s="20">
        <v>3920</v>
      </c>
      <c r="B21" t="s">
        <v>7</v>
      </c>
      <c r="C21" s="4">
        <v>9550</v>
      </c>
      <c r="D21" s="102"/>
      <c r="E21" s="148"/>
      <c r="F21" s="4"/>
      <c r="I21" s="26"/>
    </row>
    <row r="22" spans="1:9" ht="15">
      <c r="A22" s="20">
        <v>3921</v>
      </c>
      <c r="B22" t="s">
        <v>127</v>
      </c>
      <c r="C22" s="4">
        <v>-181531</v>
      </c>
      <c r="D22" s="102">
        <v>-100000</v>
      </c>
      <c r="E22" s="148">
        <v>-100000</v>
      </c>
      <c r="F22" s="4">
        <v>-120000</v>
      </c>
      <c r="I22" s="26"/>
    </row>
    <row r="23" spans="1:9" ht="15">
      <c r="A23" s="20">
        <v>3923</v>
      </c>
      <c r="B23" t="s">
        <v>397</v>
      </c>
      <c r="C23" s="4">
        <v>-1200</v>
      </c>
      <c r="D23" s="102"/>
      <c r="E23" s="148"/>
      <c r="F23" s="4"/>
      <c r="I23" s="26"/>
    </row>
    <row r="24" spans="1:9" ht="15">
      <c r="A24" s="20">
        <v>3970</v>
      </c>
      <c r="B24" t="s">
        <v>258</v>
      </c>
      <c r="C24" s="4">
        <v>0</v>
      </c>
      <c r="D24" s="102">
        <v>0</v>
      </c>
      <c r="E24" s="148">
        <v>-25000</v>
      </c>
      <c r="F24" s="4" t="s">
        <v>375</v>
      </c>
      <c r="I24" s="26"/>
    </row>
    <row r="25" spans="1:9" ht="15">
      <c r="A25" s="20">
        <v>3975</v>
      </c>
      <c r="B25" t="s">
        <v>242</v>
      </c>
      <c r="C25" s="4">
        <v>-71311</v>
      </c>
      <c r="D25" s="102">
        <v>-90000</v>
      </c>
      <c r="E25" s="148">
        <v>-100000</v>
      </c>
      <c r="F25" s="4">
        <v>-80000</v>
      </c>
      <c r="I25" s="26"/>
    </row>
    <row r="26" spans="1:6" ht="15" customHeight="1">
      <c r="A26" s="20">
        <v>3995</v>
      </c>
      <c r="B26" t="s">
        <v>266</v>
      </c>
      <c r="C26" s="179"/>
      <c r="D26" s="180">
        <v>0</v>
      </c>
      <c r="E26" s="183">
        <v>0</v>
      </c>
      <c r="F26" s="4" t="s">
        <v>375</v>
      </c>
    </row>
    <row r="27" spans="1:6" ht="15" customHeight="1">
      <c r="A27" s="20">
        <v>3999</v>
      </c>
      <c r="B27" t="s">
        <v>391</v>
      </c>
      <c r="C27" s="179">
        <v>-1400</v>
      </c>
      <c r="D27" s="180"/>
      <c r="E27" s="183"/>
      <c r="F27" s="4"/>
    </row>
    <row r="28" spans="1:6" ht="15">
      <c r="A28" s="175"/>
      <c r="B28" s="177" t="s">
        <v>209</v>
      </c>
      <c r="C28" s="184">
        <f>SUM(C4:C27)</f>
        <v>-1027796</v>
      </c>
      <c r="D28" s="185">
        <f>SUM(D5:D26)</f>
        <v>-1025000</v>
      </c>
      <c r="E28" s="186">
        <f>SUM(E5:E26)</f>
        <v>-1105000</v>
      </c>
      <c r="F28" s="186">
        <f>SUM(F5:F26)</f>
        <v>-1245000</v>
      </c>
    </row>
    <row r="29" spans="1:5" ht="15">
      <c r="A29" s="20"/>
      <c r="C29" s="4"/>
      <c r="D29" s="4"/>
      <c r="E29" s="151"/>
    </row>
    <row r="30" spans="1:12" ht="15">
      <c r="A30" s="20">
        <v>4200</v>
      </c>
      <c r="B30" t="s">
        <v>270</v>
      </c>
      <c r="C30" s="4"/>
      <c r="D30" s="102"/>
      <c r="E30" s="148"/>
      <c r="I30" s="18" t="s">
        <v>328</v>
      </c>
      <c r="J30" s="1"/>
      <c r="L30" t="s">
        <v>337</v>
      </c>
    </row>
    <row r="31" spans="1:14" ht="15">
      <c r="A31" s="20">
        <v>4201</v>
      </c>
      <c r="B31" t="s">
        <v>301</v>
      </c>
      <c r="C31" s="4">
        <v>10489</v>
      </c>
      <c r="D31" s="102">
        <v>8000</v>
      </c>
      <c r="E31" s="148">
        <v>15000</v>
      </c>
      <c r="F31" s="173">
        <v>15000</v>
      </c>
      <c r="I31" s="20" t="s">
        <v>211</v>
      </c>
      <c r="J31" t="s">
        <v>176</v>
      </c>
      <c r="K31" s="1"/>
      <c r="M31">
        <v>8314</v>
      </c>
      <c r="N31" s="28">
        <f>K32+M31</f>
        <v>24626</v>
      </c>
    </row>
    <row r="32" spans="1:11" ht="15">
      <c r="A32" s="20">
        <v>4250</v>
      </c>
      <c r="B32" t="s">
        <v>324</v>
      </c>
      <c r="C32" s="4">
        <v>0</v>
      </c>
      <c r="D32" s="102">
        <v>0</v>
      </c>
      <c r="E32" s="148">
        <v>42000</v>
      </c>
      <c r="F32" s="173">
        <v>45000</v>
      </c>
      <c r="I32" s="20" t="s">
        <v>130</v>
      </c>
      <c r="J32" t="s">
        <v>131</v>
      </c>
      <c r="K32" s="4">
        <v>16312</v>
      </c>
    </row>
    <row r="33" spans="1:13" ht="15">
      <c r="A33" s="20" t="s">
        <v>128</v>
      </c>
      <c r="B33" t="s">
        <v>129</v>
      </c>
      <c r="C33" s="4">
        <v>74643</v>
      </c>
      <c r="D33" s="102">
        <v>50000</v>
      </c>
      <c r="E33" s="148">
        <v>50000</v>
      </c>
      <c r="F33" s="173">
        <v>85000</v>
      </c>
      <c r="G33" t="s">
        <v>380</v>
      </c>
      <c r="I33" s="20" t="s">
        <v>212</v>
      </c>
      <c r="J33" t="s">
        <v>213</v>
      </c>
      <c r="K33" s="4"/>
      <c r="M33">
        <v>9765</v>
      </c>
    </row>
    <row r="34" spans="1:13" ht="15">
      <c r="A34" s="20">
        <v>4401</v>
      </c>
      <c r="B34" t="s">
        <v>325</v>
      </c>
      <c r="C34" s="4">
        <v>831</v>
      </c>
      <c r="D34" s="102">
        <v>5000</v>
      </c>
      <c r="E34" s="148">
        <v>5000</v>
      </c>
      <c r="F34" s="173">
        <v>5000</v>
      </c>
      <c r="I34" s="20" t="s">
        <v>214</v>
      </c>
      <c r="J34" t="s">
        <v>177</v>
      </c>
      <c r="K34" s="4">
        <v>12000</v>
      </c>
      <c r="M34">
        <v>10207</v>
      </c>
    </row>
    <row r="35" spans="1:13" ht="15">
      <c r="A35" s="20" t="s">
        <v>210</v>
      </c>
      <c r="B35" t="s">
        <v>175</v>
      </c>
      <c r="C35" s="4">
        <v>69541</v>
      </c>
      <c r="D35" s="102">
        <v>15000</v>
      </c>
      <c r="E35" s="148">
        <v>40000</v>
      </c>
      <c r="F35" s="173">
        <v>30000</v>
      </c>
      <c r="J35" t="s">
        <v>329</v>
      </c>
      <c r="K35" s="4">
        <v>17063</v>
      </c>
      <c r="L35">
        <v>15805</v>
      </c>
      <c r="M35" s="28">
        <f>SUM(K35:L35)</f>
        <v>32868</v>
      </c>
    </row>
    <row r="36" spans="1:11" ht="15">
      <c r="A36" s="20" t="s">
        <v>211</v>
      </c>
      <c r="B36" t="s">
        <v>176</v>
      </c>
      <c r="C36" s="4">
        <v>1260</v>
      </c>
      <c r="D36" s="102">
        <v>30000</v>
      </c>
      <c r="E36" s="148">
        <v>30000</v>
      </c>
      <c r="F36" s="174">
        <v>20000</v>
      </c>
      <c r="J36" t="s">
        <v>330</v>
      </c>
      <c r="K36" s="28">
        <f>SUM(K32:K35)</f>
        <v>45375</v>
      </c>
    </row>
    <row r="37" spans="1:11" ht="15">
      <c r="A37" s="20" t="s">
        <v>130</v>
      </c>
      <c r="B37" t="s">
        <v>131</v>
      </c>
      <c r="C37" s="4">
        <v>15345</v>
      </c>
      <c r="D37" s="102">
        <v>35000</v>
      </c>
      <c r="E37" s="148">
        <v>35000</v>
      </c>
      <c r="F37" s="171">
        <v>25000</v>
      </c>
      <c r="K37" s="28">
        <v>-39000</v>
      </c>
    </row>
    <row r="38" spans="1:11" ht="15">
      <c r="A38" s="20" t="s">
        <v>212</v>
      </c>
      <c r="B38" t="s">
        <v>213</v>
      </c>
      <c r="C38" s="4">
        <v>9610</v>
      </c>
      <c r="D38" s="102">
        <v>20000</v>
      </c>
      <c r="E38" s="148">
        <v>20000</v>
      </c>
      <c r="F38" s="171">
        <v>20000</v>
      </c>
      <c r="G38" t="s">
        <v>381</v>
      </c>
      <c r="K38" s="28">
        <f>SUM(K36:K37)</f>
        <v>6375</v>
      </c>
    </row>
    <row r="39" spans="1:7" ht="15">
      <c r="A39" s="20" t="s">
        <v>214</v>
      </c>
      <c r="B39" t="s">
        <v>177</v>
      </c>
      <c r="C39" s="4">
        <v>1488</v>
      </c>
      <c r="D39" s="102">
        <v>25000</v>
      </c>
      <c r="E39" s="148">
        <v>15000</v>
      </c>
      <c r="F39" s="171">
        <v>30000</v>
      </c>
      <c r="G39" t="s">
        <v>385</v>
      </c>
    </row>
    <row r="40" spans="1:6" ht="15">
      <c r="A40" s="20">
        <v>4607</v>
      </c>
      <c r="B40" t="s">
        <v>178</v>
      </c>
      <c r="C40" s="4">
        <v>3710</v>
      </c>
      <c r="D40" s="102">
        <v>5000</v>
      </c>
      <c r="E40" s="148">
        <v>5000</v>
      </c>
      <c r="F40" s="171">
        <v>5000</v>
      </c>
    </row>
    <row r="41" spans="1:6" ht="15">
      <c r="A41" s="20" t="s">
        <v>215</v>
      </c>
      <c r="B41" t="s">
        <v>216</v>
      </c>
      <c r="C41" s="4">
        <v>7660</v>
      </c>
      <c r="D41" s="102">
        <v>15000</v>
      </c>
      <c r="E41" s="148">
        <v>15000</v>
      </c>
      <c r="F41" s="171">
        <v>10000</v>
      </c>
    </row>
    <row r="42" spans="1:6" ht="15">
      <c r="A42" s="20" t="s">
        <v>217</v>
      </c>
      <c r="B42" t="s">
        <v>218</v>
      </c>
      <c r="C42" s="4">
        <v>0</v>
      </c>
      <c r="D42" s="102">
        <v>1000</v>
      </c>
      <c r="E42" s="148"/>
      <c r="F42" s="171">
        <v>1000</v>
      </c>
    </row>
    <row r="43" spans="1:7" ht="15">
      <c r="A43" s="20" t="s">
        <v>134</v>
      </c>
      <c r="B43" t="s">
        <v>135</v>
      </c>
      <c r="C43" s="4">
        <v>276410</v>
      </c>
      <c r="D43" s="102">
        <v>250000</v>
      </c>
      <c r="E43" s="148">
        <v>300000</v>
      </c>
      <c r="F43" s="171">
        <v>350000</v>
      </c>
      <c r="G43" t="s">
        <v>382</v>
      </c>
    </row>
    <row r="44" spans="1:6" ht="15">
      <c r="A44" s="20">
        <v>5040</v>
      </c>
      <c r="B44" t="s">
        <v>15</v>
      </c>
      <c r="C44" s="4">
        <v>11850</v>
      </c>
      <c r="D44" s="102"/>
      <c r="E44" s="148"/>
      <c r="F44" s="171"/>
    </row>
    <row r="45" spans="1:6" ht="15">
      <c r="A45" s="20">
        <v>5110</v>
      </c>
      <c r="B45" t="s">
        <v>17</v>
      </c>
      <c r="C45" s="4">
        <v>3150</v>
      </c>
      <c r="D45" s="102"/>
      <c r="E45" s="148"/>
      <c r="F45" s="171"/>
    </row>
    <row r="46" spans="1:5" ht="15">
      <c r="A46" s="20">
        <v>5210</v>
      </c>
      <c r="B46" t="s">
        <v>19</v>
      </c>
      <c r="C46" s="4"/>
      <c r="D46" s="102"/>
      <c r="E46" s="148"/>
    </row>
    <row r="47" spans="1:5" ht="15">
      <c r="A47" s="20">
        <v>5250</v>
      </c>
      <c r="B47" t="s">
        <v>398</v>
      </c>
      <c r="C47" s="4">
        <v>12606</v>
      </c>
      <c r="D47" s="102"/>
      <c r="E47" s="148"/>
    </row>
    <row r="48" spans="1:5" ht="15">
      <c r="A48" s="20">
        <v>5295</v>
      </c>
      <c r="B48" t="s">
        <v>399</v>
      </c>
      <c r="C48" s="4">
        <v>-11520</v>
      </c>
      <c r="D48" s="102"/>
      <c r="E48" s="148"/>
    </row>
    <row r="49" spans="1:5" ht="15">
      <c r="A49" s="20" t="s">
        <v>22</v>
      </c>
      <c r="B49" t="s">
        <v>23</v>
      </c>
      <c r="C49" s="4">
        <v>41195</v>
      </c>
      <c r="D49" s="102">
        <v>35000</v>
      </c>
      <c r="E49" s="148"/>
    </row>
    <row r="50" spans="1:5" ht="15">
      <c r="A50" s="20">
        <v>5410</v>
      </c>
      <c r="B50" t="s">
        <v>400</v>
      </c>
      <c r="C50" s="4">
        <v>1666</v>
      </c>
      <c r="D50" s="102"/>
      <c r="E50" s="148"/>
    </row>
    <row r="51" spans="1:6" ht="15">
      <c r="A51" s="20" t="s">
        <v>26</v>
      </c>
      <c r="B51" t="s">
        <v>27</v>
      </c>
      <c r="C51" s="4">
        <v>2572</v>
      </c>
      <c r="D51" s="102">
        <v>1500</v>
      </c>
      <c r="E51" s="148">
        <v>1500</v>
      </c>
      <c r="F51" s="171">
        <v>5000</v>
      </c>
    </row>
    <row r="52" spans="1:5" ht="15">
      <c r="A52" s="20" t="s">
        <v>28</v>
      </c>
      <c r="B52" t="s">
        <v>29</v>
      </c>
      <c r="C52" s="4"/>
      <c r="D52" s="102"/>
      <c r="E52" s="148"/>
    </row>
    <row r="53" spans="1:5" ht="15">
      <c r="A53" s="20">
        <v>5945</v>
      </c>
      <c r="B53" t="s">
        <v>31</v>
      </c>
      <c r="C53" s="4">
        <v>17700</v>
      </c>
      <c r="D53" s="102"/>
      <c r="E53" s="148"/>
    </row>
    <row r="54" spans="1:5" ht="15">
      <c r="A54" s="20">
        <v>6300</v>
      </c>
      <c r="B54" t="s">
        <v>262</v>
      </c>
      <c r="C54" s="4">
        <v>0</v>
      </c>
      <c r="D54" s="102"/>
      <c r="E54" s="148"/>
    </row>
    <row r="55" spans="1:5" ht="15">
      <c r="A55" s="20">
        <v>6550</v>
      </c>
      <c r="B55" t="s">
        <v>219</v>
      </c>
      <c r="C55" s="4">
        <v>0</v>
      </c>
      <c r="D55" s="102">
        <v>0</v>
      </c>
      <c r="E55" s="148"/>
    </row>
    <row r="56" spans="1:5" ht="15">
      <c r="A56" s="20">
        <v>6560</v>
      </c>
      <c r="B56" t="s">
        <v>304</v>
      </c>
      <c r="C56" s="4"/>
      <c r="D56" s="102">
        <v>5000</v>
      </c>
      <c r="E56" s="148"/>
    </row>
    <row r="57" spans="1:5" ht="15">
      <c r="A57" s="20">
        <v>6600</v>
      </c>
      <c r="B57" t="s">
        <v>401</v>
      </c>
      <c r="C57" s="4">
        <v>350</v>
      </c>
      <c r="D57" s="102"/>
      <c r="E57" s="148"/>
    </row>
    <row r="58" spans="1:5" ht="15">
      <c r="A58" s="20">
        <v>6610</v>
      </c>
      <c r="B58" t="s">
        <v>402</v>
      </c>
      <c r="C58" s="4">
        <v>649</v>
      </c>
      <c r="D58" s="102"/>
      <c r="E58" s="148"/>
    </row>
    <row r="59" spans="1:5" ht="15">
      <c r="A59" s="20" t="s">
        <v>187</v>
      </c>
      <c r="B59" t="s">
        <v>188</v>
      </c>
      <c r="C59" s="4">
        <v>2026</v>
      </c>
      <c r="D59" s="102">
        <v>0</v>
      </c>
      <c r="E59" s="148"/>
    </row>
    <row r="60" spans="1:6" ht="15">
      <c r="A60" s="20" t="s">
        <v>264</v>
      </c>
      <c r="B60" t="s">
        <v>265</v>
      </c>
      <c r="C60" s="4">
        <v>13538</v>
      </c>
      <c r="D60" s="102">
        <v>20000</v>
      </c>
      <c r="E60" s="148">
        <v>15000</v>
      </c>
      <c r="F60" s="171">
        <v>15000</v>
      </c>
    </row>
    <row r="61" spans="1:5" ht="15">
      <c r="A61" s="20">
        <v>6810</v>
      </c>
      <c r="B61" t="s">
        <v>257</v>
      </c>
      <c r="C61" s="4"/>
      <c r="D61" s="102">
        <v>0</v>
      </c>
      <c r="E61" s="148">
        <v>0</v>
      </c>
    </row>
    <row r="62" spans="1:6" ht="15">
      <c r="A62" s="20" t="s">
        <v>58</v>
      </c>
      <c r="B62" t="s">
        <v>59</v>
      </c>
      <c r="C62" s="4">
        <v>3112</v>
      </c>
      <c r="D62" s="102">
        <v>5000</v>
      </c>
      <c r="E62" s="148">
        <v>5000</v>
      </c>
      <c r="F62" s="171">
        <v>5000</v>
      </c>
    </row>
    <row r="63" spans="1:6" ht="15">
      <c r="A63" s="20" t="s">
        <v>60</v>
      </c>
      <c r="B63" t="s">
        <v>61</v>
      </c>
      <c r="C63" s="4">
        <v>-1028</v>
      </c>
      <c r="D63" s="102">
        <v>12000</v>
      </c>
      <c r="E63" s="148">
        <v>5000</v>
      </c>
      <c r="F63" s="171">
        <v>5000</v>
      </c>
    </row>
    <row r="64" spans="1:6" ht="15">
      <c r="A64" s="20" t="s">
        <v>220</v>
      </c>
      <c r="B64" t="s">
        <v>221</v>
      </c>
      <c r="C64" s="4">
        <v>13557</v>
      </c>
      <c r="D64" s="102">
        <v>10000</v>
      </c>
      <c r="E64" s="148">
        <v>10000</v>
      </c>
      <c r="F64" s="171">
        <v>20000</v>
      </c>
    </row>
    <row r="65" spans="1:6" ht="15">
      <c r="A65" s="20" t="s">
        <v>189</v>
      </c>
      <c r="B65" t="s">
        <v>183</v>
      </c>
      <c r="C65" s="4">
        <v>2650</v>
      </c>
      <c r="D65" s="102">
        <v>20000</v>
      </c>
      <c r="E65" s="148">
        <v>10000</v>
      </c>
      <c r="F65" s="171">
        <v>20000</v>
      </c>
    </row>
    <row r="66" spans="1:6" ht="15">
      <c r="A66" s="20" t="s">
        <v>136</v>
      </c>
      <c r="B66" t="s">
        <v>137</v>
      </c>
      <c r="C66" s="4">
        <v>26053</v>
      </c>
      <c r="D66" s="102">
        <v>40000</v>
      </c>
      <c r="E66" s="148">
        <v>40000</v>
      </c>
      <c r="F66" s="171">
        <v>20000</v>
      </c>
    </row>
    <row r="67" spans="1:5" ht="15">
      <c r="A67" s="20" t="s">
        <v>64</v>
      </c>
      <c r="B67" t="s">
        <v>65</v>
      </c>
      <c r="C67" s="4"/>
      <c r="D67" s="102">
        <v>0</v>
      </c>
      <c r="E67" s="148">
        <v>0</v>
      </c>
    </row>
    <row r="68" spans="1:5" ht="15">
      <c r="A68" s="20" t="s">
        <v>66</v>
      </c>
      <c r="B68" t="s">
        <v>67</v>
      </c>
      <c r="C68" s="4">
        <v>4466</v>
      </c>
      <c r="D68" s="102">
        <v>3000</v>
      </c>
      <c r="E68" s="148"/>
    </row>
    <row r="69" spans="1:5" ht="15">
      <c r="A69" s="20">
        <v>6998</v>
      </c>
      <c r="B69" t="s">
        <v>333</v>
      </c>
      <c r="C69" s="4"/>
      <c r="D69" s="102">
        <v>0</v>
      </c>
      <c r="E69" s="148">
        <v>0</v>
      </c>
    </row>
    <row r="70" spans="1:7" ht="15">
      <c r="A70" s="20" t="s">
        <v>70</v>
      </c>
      <c r="B70" t="s">
        <v>71</v>
      </c>
      <c r="C70" s="4"/>
      <c r="D70" s="102">
        <v>15000</v>
      </c>
      <c r="E70" s="148"/>
      <c r="G70" t="s">
        <v>383</v>
      </c>
    </row>
    <row r="71" spans="1:5" ht="15">
      <c r="A71" s="20" t="s">
        <v>74</v>
      </c>
      <c r="B71" t="s">
        <v>75</v>
      </c>
      <c r="C71" s="4"/>
      <c r="D71" s="102">
        <v>3000</v>
      </c>
      <c r="E71" s="148"/>
    </row>
    <row r="72" spans="1:5" ht="15">
      <c r="A72" s="20">
        <v>7103</v>
      </c>
      <c r="B72" t="s">
        <v>289</v>
      </c>
      <c r="C72" s="4"/>
      <c r="D72" s="102">
        <v>0</v>
      </c>
      <c r="E72" s="148">
        <v>0</v>
      </c>
    </row>
    <row r="73" spans="1:6" ht="15">
      <c r="A73" s="20" t="s">
        <v>222</v>
      </c>
      <c r="B73" t="s">
        <v>223</v>
      </c>
      <c r="C73" s="4">
        <v>0</v>
      </c>
      <c r="D73" s="102">
        <v>10000</v>
      </c>
      <c r="E73" s="148"/>
      <c r="F73" s="171">
        <v>10000</v>
      </c>
    </row>
    <row r="74" spans="1:7" ht="15">
      <c r="A74" s="20" t="s">
        <v>138</v>
      </c>
      <c r="B74" t="s">
        <v>139</v>
      </c>
      <c r="C74" s="4">
        <v>0</v>
      </c>
      <c r="D74" s="102">
        <v>50000</v>
      </c>
      <c r="E74" s="148">
        <v>20000</v>
      </c>
      <c r="G74">
        <v>7141</v>
      </c>
    </row>
    <row r="75" spans="1:7" ht="15">
      <c r="A75" s="20" t="s">
        <v>140</v>
      </c>
      <c r="B75" t="s">
        <v>292</v>
      </c>
      <c r="C75" s="4"/>
      <c r="D75" s="102">
        <v>100000</v>
      </c>
      <c r="E75" s="148">
        <v>150000</v>
      </c>
      <c r="F75" s="171">
        <v>150000</v>
      </c>
      <c r="G75" t="s">
        <v>377</v>
      </c>
    </row>
    <row r="76" spans="1:6" ht="15">
      <c r="A76" s="20">
        <v>7147</v>
      </c>
      <c r="B76" t="s">
        <v>403</v>
      </c>
      <c r="C76" s="4">
        <v>1033</v>
      </c>
      <c r="D76" s="102"/>
      <c r="E76" s="148"/>
      <c r="F76" s="171"/>
    </row>
    <row r="77" spans="1:5" ht="15">
      <c r="A77" s="20" t="s">
        <v>144</v>
      </c>
      <c r="B77" t="s">
        <v>145</v>
      </c>
      <c r="C77" s="4"/>
      <c r="D77" s="102">
        <v>0</v>
      </c>
      <c r="E77" s="148">
        <v>0</v>
      </c>
    </row>
    <row r="78" spans="1:5" ht="15">
      <c r="A78" s="20" t="s">
        <v>76</v>
      </c>
      <c r="B78" t="s">
        <v>77</v>
      </c>
      <c r="C78" s="4">
        <v>0</v>
      </c>
      <c r="D78" s="102">
        <v>5000</v>
      </c>
      <c r="E78" s="148"/>
    </row>
    <row r="79" spans="1:5" ht="15">
      <c r="A79" s="20">
        <v>7320</v>
      </c>
      <c r="B79" t="s">
        <v>300</v>
      </c>
      <c r="C79" s="4">
        <v>0</v>
      </c>
      <c r="D79" s="102">
        <v>0</v>
      </c>
      <c r="E79" s="148">
        <v>0</v>
      </c>
    </row>
    <row r="80" spans="1:6" ht="15">
      <c r="A80" s="20" t="s">
        <v>78</v>
      </c>
      <c r="B80" t="s">
        <v>172</v>
      </c>
      <c r="C80" s="4">
        <v>28500</v>
      </c>
      <c r="D80" s="102">
        <v>13000</v>
      </c>
      <c r="E80" s="148"/>
      <c r="F80" s="171">
        <v>30000</v>
      </c>
    </row>
    <row r="81" spans="1:6" ht="15">
      <c r="A81" s="20" t="s">
        <v>146</v>
      </c>
      <c r="B81" t="s">
        <v>147</v>
      </c>
      <c r="C81" s="4">
        <v>31800</v>
      </c>
      <c r="D81" s="102">
        <v>30000</v>
      </c>
      <c r="E81" s="148">
        <v>45000</v>
      </c>
      <c r="F81" s="171">
        <v>40000</v>
      </c>
    </row>
    <row r="82" spans="1:5" ht="15">
      <c r="A82" s="20" t="s">
        <v>224</v>
      </c>
      <c r="B82" t="s">
        <v>225</v>
      </c>
      <c r="C82" s="4"/>
      <c r="D82" s="102">
        <v>10000</v>
      </c>
      <c r="E82" s="148"/>
    </row>
    <row r="83" spans="1:6" ht="15">
      <c r="A83" s="20" t="s">
        <v>148</v>
      </c>
      <c r="B83" t="s">
        <v>149</v>
      </c>
      <c r="C83" s="4">
        <v>5400</v>
      </c>
      <c r="D83" s="102">
        <v>9500</v>
      </c>
      <c r="E83" s="148">
        <v>9500</v>
      </c>
      <c r="F83" s="171">
        <v>9500</v>
      </c>
    </row>
    <row r="84" spans="1:6" ht="15">
      <c r="A84" s="20" t="s">
        <v>150</v>
      </c>
      <c r="B84" t="s">
        <v>273</v>
      </c>
      <c r="C84" s="4">
        <v>8500</v>
      </c>
      <c r="D84" s="102">
        <v>8000</v>
      </c>
      <c r="E84" s="148">
        <v>8000</v>
      </c>
      <c r="F84" s="171">
        <v>3000</v>
      </c>
    </row>
    <row r="85" spans="1:6" ht="15">
      <c r="A85" s="20" t="s">
        <v>151</v>
      </c>
      <c r="B85" t="s">
        <v>152</v>
      </c>
      <c r="C85" s="4">
        <v>76618</v>
      </c>
      <c r="D85" s="102">
        <v>55000</v>
      </c>
      <c r="E85" s="148">
        <v>55000</v>
      </c>
      <c r="F85" s="171">
        <v>75000</v>
      </c>
    </row>
    <row r="86" spans="1:7" ht="15">
      <c r="A86" s="20" t="s">
        <v>190</v>
      </c>
      <c r="B86" t="s">
        <v>191</v>
      </c>
      <c r="C86" s="4"/>
      <c r="D86" s="102">
        <v>10000</v>
      </c>
      <c r="E86" s="148">
        <v>10000</v>
      </c>
      <c r="G86" t="s">
        <v>384</v>
      </c>
    </row>
    <row r="87" spans="1:5" ht="15">
      <c r="A87" s="20">
        <v>7490</v>
      </c>
      <c r="B87" t="s">
        <v>309</v>
      </c>
      <c r="C87" s="4">
        <v>3000</v>
      </c>
      <c r="D87" s="102">
        <v>0</v>
      </c>
      <c r="E87" s="148">
        <v>0</v>
      </c>
    </row>
    <row r="88" spans="1:7" ht="15">
      <c r="A88" s="20" t="s">
        <v>226</v>
      </c>
      <c r="B88" t="s">
        <v>227</v>
      </c>
      <c r="C88" s="4">
        <v>51805</v>
      </c>
      <c r="D88" s="102">
        <v>35000</v>
      </c>
      <c r="E88" s="148">
        <v>35000</v>
      </c>
      <c r="F88" s="171">
        <v>50000</v>
      </c>
      <c r="G88" t="s">
        <v>425</v>
      </c>
    </row>
    <row r="89" spans="1:6" ht="15">
      <c r="A89" s="20" t="s">
        <v>81</v>
      </c>
      <c r="B89" t="s">
        <v>82</v>
      </c>
      <c r="C89" s="4">
        <v>3000</v>
      </c>
      <c r="D89" s="102"/>
      <c r="E89" s="148">
        <v>10000</v>
      </c>
      <c r="F89" s="171">
        <v>5000</v>
      </c>
    </row>
    <row r="90" spans="1:6" ht="15">
      <c r="A90" s="20">
        <v>7601</v>
      </c>
      <c r="B90" t="s">
        <v>238</v>
      </c>
      <c r="C90" s="4">
        <v>3015</v>
      </c>
      <c r="D90" s="102">
        <v>5000</v>
      </c>
      <c r="E90" s="148">
        <v>5000</v>
      </c>
      <c r="F90" s="171">
        <v>5000</v>
      </c>
    </row>
    <row r="91" spans="1:6" ht="15">
      <c r="A91" s="20" t="s">
        <v>228</v>
      </c>
      <c r="B91" t="s">
        <v>229</v>
      </c>
      <c r="C91" s="4"/>
      <c r="D91" s="102">
        <v>5000</v>
      </c>
      <c r="E91" s="148">
        <v>5000</v>
      </c>
      <c r="F91" s="171">
        <v>5000</v>
      </c>
    </row>
    <row r="92" spans="1:7" ht="15">
      <c r="A92" s="20" t="s">
        <v>230</v>
      </c>
      <c r="B92" t="s">
        <v>231</v>
      </c>
      <c r="C92" s="4">
        <v>8475</v>
      </c>
      <c r="D92" s="102">
        <v>10000</v>
      </c>
      <c r="E92" s="148">
        <v>5000</v>
      </c>
      <c r="F92" s="171">
        <v>8000</v>
      </c>
      <c r="G92" s="4"/>
    </row>
    <row r="93" spans="1:7" ht="15">
      <c r="A93" s="20" t="s">
        <v>153</v>
      </c>
      <c r="B93" t="s">
        <v>154</v>
      </c>
      <c r="C93" s="4">
        <v>75083</v>
      </c>
      <c r="D93" s="102">
        <v>60000</v>
      </c>
      <c r="E93" s="148">
        <v>60000</v>
      </c>
      <c r="F93" s="171">
        <v>75000</v>
      </c>
      <c r="G93" s="4"/>
    </row>
    <row r="94" spans="1:6" ht="15">
      <c r="A94" s="20">
        <v>7720</v>
      </c>
      <c r="B94" t="s">
        <v>236</v>
      </c>
      <c r="C94" s="4">
        <v>1775</v>
      </c>
      <c r="D94" s="102">
        <v>10000</v>
      </c>
      <c r="E94" s="148">
        <v>10000</v>
      </c>
      <c r="F94" s="171">
        <v>5000</v>
      </c>
    </row>
    <row r="95" spans="1:7" ht="15">
      <c r="A95" s="20" t="s">
        <v>232</v>
      </c>
      <c r="B95" t="s">
        <v>237</v>
      </c>
      <c r="C95" s="4"/>
      <c r="D95" s="102">
        <v>10000</v>
      </c>
      <c r="E95" s="148">
        <v>23000</v>
      </c>
      <c r="F95" s="171">
        <v>50000</v>
      </c>
      <c r="G95" t="s">
        <v>416</v>
      </c>
    </row>
    <row r="96" spans="1:6" ht="15">
      <c r="A96" s="20">
        <v>7770</v>
      </c>
      <c r="B96" t="s">
        <v>84</v>
      </c>
      <c r="C96" s="4">
        <v>2593</v>
      </c>
      <c r="D96" s="102"/>
      <c r="E96" s="148"/>
      <c r="F96" s="171"/>
    </row>
    <row r="97" spans="1:6" ht="15">
      <c r="A97" s="20">
        <v>7771</v>
      </c>
      <c r="B97" t="s">
        <v>404</v>
      </c>
      <c r="C97" s="4">
        <v>1225</v>
      </c>
      <c r="D97" s="102">
        <v>1500</v>
      </c>
      <c r="E97" s="148">
        <v>5000</v>
      </c>
      <c r="F97" s="171">
        <v>5000</v>
      </c>
    </row>
    <row r="98" spans="1:10" ht="15">
      <c r="A98" s="20">
        <v>7795</v>
      </c>
      <c r="B98" t="s">
        <v>310</v>
      </c>
      <c r="C98" s="4">
        <v>0</v>
      </c>
      <c r="D98" s="102"/>
      <c r="E98" s="148"/>
      <c r="J98" s="4"/>
    </row>
    <row r="99" spans="1:10" ht="15">
      <c r="A99" s="20">
        <v>7830</v>
      </c>
      <c r="B99" t="s">
        <v>117</v>
      </c>
      <c r="C99" s="4">
        <v>0</v>
      </c>
      <c r="D99" s="102">
        <v>5000</v>
      </c>
      <c r="E99" s="148"/>
      <c r="J99" s="4"/>
    </row>
    <row r="100" spans="1:10" ht="15">
      <c r="A100" s="21">
        <v>8150</v>
      </c>
      <c r="B100" s="1" t="s">
        <v>263</v>
      </c>
      <c r="C100" s="4"/>
      <c r="D100" s="103">
        <v>1500</v>
      </c>
      <c r="E100" s="149"/>
      <c r="G100" s="20"/>
      <c r="I100" s="4"/>
      <c r="J100" s="4"/>
    </row>
    <row r="101" spans="1:10" ht="15.75" thickBot="1">
      <c r="A101" s="7"/>
      <c r="B101" s="7" t="s">
        <v>121</v>
      </c>
      <c r="C101" s="14">
        <f>SUM(C30:C100)</f>
        <v>917401</v>
      </c>
      <c r="D101" s="112">
        <f>SUM(D31:D100)</f>
        <v>1072000</v>
      </c>
      <c r="E101" s="150">
        <f>SUM(E31:E100)</f>
        <v>1114000</v>
      </c>
      <c r="F101" s="150">
        <f>SUM(F31:F100)</f>
        <v>1256500</v>
      </c>
      <c r="G101" s="29"/>
      <c r="H101" s="29"/>
      <c r="I101" s="27"/>
      <c r="J101" s="27"/>
    </row>
    <row r="102" spans="4:10" ht="15">
      <c r="D102" s="4"/>
      <c r="E102" s="4"/>
      <c r="J102" s="4"/>
    </row>
    <row r="103" spans="1:10" ht="15.75" thickBot="1">
      <c r="A103" s="24"/>
      <c r="B103" s="78" t="s">
        <v>108</v>
      </c>
      <c r="C103" s="86">
        <f>C28+C101</f>
        <v>-110395</v>
      </c>
      <c r="D103" s="86">
        <f>D28+D101</f>
        <v>47000</v>
      </c>
      <c r="E103" s="86">
        <f>E28+E101</f>
        <v>9000</v>
      </c>
      <c r="F103" s="86">
        <f>F28+F101</f>
        <v>11500</v>
      </c>
      <c r="G103" s="79"/>
      <c r="H103" s="79"/>
      <c r="I103" s="87"/>
      <c r="J103" s="43"/>
    </row>
    <row r="104" ht="15">
      <c r="K104" s="87"/>
    </row>
    <row r="105" ht="15">
      <c r="C105" s="4"/>
    </row>
    <row r="106" ht="15">
      <c r="F106" s="23"/>
    </row>
    <row r="107" ht="15">
      <c r="F107" s="33"/>
    </row>
    <row r="108" ht="15">
      <c r="F108" s="31"/>
    </row>
    <row r="109" ht="15">
      <c r="F109" s="34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85"/>
  <sheetViews>
    <sheetView zoomScale="110" zoomScaleNormal="110" workbookViewId="0" topLeftCell="A50">
      <selection activeCell="B77" sqref="B77"/>
    </sheetView>
  </sheetViews>
  <sheetFormatPr defaultColWidth="11.421875" defaultRowHeight="15"/>
  <cols>
    <col min="1" max="1" width="7.57421875" style="60" customWidth="1"/>
    <col min="2" max="2" width="28.421875" style="60" customWidth="1"/>
    <col min="3" max="5" width="11.140625" style="60" customWidth="1"/>
    <col min="6" max="6" width="16.421875" style="60" customWidth="1"/>
    <col min="7" max="7" width="10.28125" style="60" hidden="1" customWidth="1"/>
    <col min="8" max="8" width="23.7109375" style="60" customWidth="1"/>
    <col min="9" max="9" width="16.140625" style="60" customWidth="1"/>
    <col min="10" max="10" width="9.8515625" style="60" bestFit="1" customWidth="1"/>
    <col min="11" max="11" width="11.421875" style="60" hidden="1" customWidth="1"/>
    <col min="12" max="12" width="12.7109375" style="60" customWidth="1"/>
    <col min="13" max="14" width="37.421875" style="60" bestFit="1" customWidth="1"/>
    <col min="15" max="16384" width="11.421875" style="60" customWidth="1"/>
  </cols>
  <sheetData>
    <row r="1" spans="1:9" ht="23.25">
      <c r="A1" s="192" t="s">
        <v>322</v>
      </c>
      <c r="B1" s="194"/>
      <c r="C1" s="194"/>
      <c r="D1" s="194"/>
      <c r="E1" s="194"/>
      <c r="G1"/>
      <c r="H1"/>
      <c r="I1"/>
    </row>
    <row r="2" spans="1:14" ht="22.15" customHeight="1">
      <c r="A2" s="3" t="s">
        <v>405</v>
      </c>
      <c r="B2" s="61"/>
      <c r="C2" s="61"/>
      <c r="D2" s="61"/>
      <c r="E2" s="61"/>
      <c r="G2"/>
      <c r="H2"/>
      <c r="I2"/>
      <c r="L2"/>
      <c r="M2"/>
      <c r="N2"/>
    </row>
    <row r="3" spans="1:15" ht="15">
      <c r="A3" s="62" t="s">
        <v>0</v>
      </c>
      <c r="B3" s="62" t="s">
        <v>169</v>
      </c>
      <c r="C3" s="176" t="s">
        <v>387</v>
      </c>
      <c r="D3" s="105" t="s">
        <v>343</v>
      </c>
      <c r="E3" s="140" t="s">
        <v>343</v>
      </c>
      <c r="F3" s="177" t="s">
        <v>386</v>
      </c>
      <c r="G3"/>
      <c r="H3"/>
      <c r="I3"/>
      <c r="J3"/>
      <c r="K3"/>
      <c r="L3"/>
      <c r="M3"/>
      <c r="N3"/>
      <c r="O3"/>
    </row>
    <row r="4" spans="1:15" ht="15">
      <c r="A4" t="s">
        <v>95</v>
      </c>
      <c r="B4" t="s">
        <v>96</v>
      </c>
      <c r="C4" s="4"/>
      <c r="D4" s="106"/>
      <c r="E4" s="141" t="s">
        <v>311</v>
      </c>
      <c r="G4"/>
      <c r="H4"/>
      <c r="I4"/>
      <c r="J4"/>
      <c r="K4"/>
      <c r="L4"/>
      <c r="M4"/>
      <c r="N4"/>
      <c r="O4"/>
    </row>
    <row r="5" spans="1:15" ht="15">
      <c r="A5" s="60" t="s">
        <v>97</v>
      </c>
      <c r="B5" s="60" t="s">
        <v>98</v>
      </c>
      <c r="C5" s="63">
        <v>-220000</v>
      </c>
      <c r="D5" s="107">
        <v>-230000</v>
      </c>
      <c r="E5" s="142">
        <v>-220000</v>
      </c>
      <c r="F5" s="178">
        <v>-220000</v>
      </c>
      <c r="G5"/>
      <c r="H5"/>
      <c r="I5"/>
      <c r="J5"/>
      <c r="L5"/>
      <c r="M5"/>
      <c r="N5"/>
      <c r="O5"/>
    </row>
    <row r="6" spans="1:15" ht="15">
      <c r="A6" s="60" t="s">
        <v>155</v>
      </c>
      <c r="B6" s="60" t="s">
        <v>156</v>
      </c>
      <c r="C6" s="63"/>
      <c r="D6" s="107">
        <v>0</v>
      </c>
      <c r="E6" s="142" t="s">
        <v>311</v>
      </c>
      <c r="F6" s="76" t="s">
        <v>375</v>
      </c>
      <c r="G6"/>
      <c r="H6"/>
      <c r="I6"/>
      <c r="J6"/>
      <c r="L6"/>
      <c r="M6"/>
      <c r="N6"/>
      <c r="O6"/>
    </row>
    <row r="7" spans="1:15" ht="15">
      <c r="A7" s="60" t="s">
        <v>157</v>
      </c>
      <c r="B7" s="60" t="s">
        <v>158</v>
      </c>
      <c r="C7" s="63">
        <v>-30</v>
      </c>
      <c r="D7" s="107">
        <v>-25000</v>
      </c>
      <c r="E7" s="142">
        <v>-20000</v>
      </c>
      <c r="F7" s="178">
        <v>-25000</v>
      </c>
      <c r="G7"/>
      <c r="H7"/>
      <c r="I7"/>
      <c r="J7"/>
      <c r="L7"/>
      <c r="M7"/>
      <c r="N7"/>
      <c r="O7"/>
    </row>
    <row r="8" spans="1:15" ht="15">
      <c r="A8" s="60" t="s">
        <v>159</v>
      </c>
      <c r="B8" s="60" t="s">
        <v>160</v>
      </c>
      <c r="C8" s="63">
        <v>-277930</v>
      </c>
      <c r="D8" s="107">
        <v>-235000</v>
      </c>
      <c r="E8" s="142">
        <v>-235000</v>
      </c>
      <c r="F8" s="178">
        <v>-300000</v>
      </c>
      <c r="G8"/>
      <c r="H8"/>
      <c r="I8"/>
      <c r="J8"/>
      <c r="L8"/>
      <c r="M8"/>
      <c r="N8"/>
      <c r="O8"/>
    </row>
    <row r="9" spans="1:15" ht="15">
      <c r="A9" s="64">
        <v>3253</v>
      </c>
      <c r="B9" t="s">
        <v>294</v>
      </c>
      <c r="C9" s="63">
        <v>0</v>
      </c>
      <c r="D9" s="107"/>
      <c r="E9" s="142" t="s">
        <v>311</v>
      </c>
      <c r="F9" s="76" t="s">
        <v>375</v>
      </c>
      <c r="G9"/>
      <c r="H9"/>
      <c r="I9"/>
      <c r="J9"/>
      <c r="M9"/>
      <c r="N9"/>
      <c r="O9"/>
    </row>
    <row r="10" spans="1:15" ht="15">
      <c r="A10" s="64">
        <v>3120</v>
      </c>
      <c r="B10" t="s">
        <v>295</v>
      </c>
      <c r="C10" s="63">
        <v>0</v>
      </c>
      <c r="D10" s="107">
        <v>0</v>
      </c>
      <c r="E10" s="142">
        <v>0</v>
      </c>
      <c r="F10" s="76" t="s">
        <v>375</v>
      </c>
      <c r="G10"/>
      <c r="H10"/>
      <c r="I10"/>
      <c r="J10"/>
      <c r="M10"/>
      <c r="N10"/>
      <c r="O10"/>
    </row>
    <row r="11" spans="1:15" ht="15">
      <c r="A11" s="64">
        <v>3210</v>
      </c>
      <c r="B11" s="60" t="s">
        <v>170</v>
      </c>
      <c r="C11" s="63">
        <v>0</v>
      </c>
      <c r="D11" s="107">
        <v>0</v>
      </c>
      <c r="E11" s="142" t="s">
        <v>311</v>
      </c>
      <c r="F11" s="76" t="s">
        <v>375</v>
      </c>
      <c r="G11"/>
      <c r="H11"/>
      <c r="I11"/>
      <c r="J11"/>
      <c r="M11"/>
      <c r="N11"/>
      <c r="O11"/>
    </row>
    <row r="12" spans="1:15" ht="15">
      <c r="A12" s="60" t="s">
        <v>161</v>
      </c>
      <c r="B12" s="60" t="s">
        <v>162</v>
      </c>
      <c r="C12" s="63">
        <v>-25233</v>
      </c>
      <c r="D12" s="107">
        <v>-25000</v>
      </c>
      <c r="E12" s="142">
        <v>-25000</v>
      </c>
      <c r="F12" s="178">
        <v>-30000</v>
      </c>
      <c r="G12"/>
      <c r="H12"/>
      <c r="I12"/>
      <c r="J12"/>
      <c r="M12"/>
      <c r="N12"/>
      <c r="O12"/>
    </row>
    <row r="13" spans="1:15" ht="15">
      <c r="A13" s="12">
        <v>3220</v>
      </c>
      <c r="B13" t="s">
        <v>406</v>
      </c>
      <c r="C13" s="63">
        <v>-27750</v>
      </c>
      <c r="D13" s="107"/>
      <c r="E13" s="142"/>
      <c r="F13" s="178"/>
      <c r="G13"/>
      <c r="H13"/>
      <c r="I13"/>
      <c r="J13"/>
      <c r="M13"/>
      <c r="N13"/>
      <c r="O13"/>
    </row>
    <row r="14" spans="1:15" ht="15">
      <c r="A14" s="60" t="s">
        <v>165</v>
      </c>
      <c r="B14" t="s">
        <v>314</v>
      </c>
      <c r="C14" s="63"/>
      <c r="D14" s="107">
        <v>-35000</v>
      </c>
      <c r="E14" s="142">
        <v>-30000</v>
      </c>
      <c r="F14" s="178">
        <v>-30000</v>
      </c>
      <c r="G14"/>
      <c r="H14"/>
      <c r="I14"/>
      <c r="J14"/>
      <c r="L14"/>
      <c r="M14"/>
      <c r="N14"/>
      <c r="O14"/>
    </row>
    <row r="15" spans="1:15" ht="15">
      <c r="A15" s="60" t="s">
        <v>167</v>
      </c>
      <c r="B15" s="60" t="s">
        <v>168</v>
      </c>
      <c r="C15" s="63"/>
      <c r="D15" s="107">
        <v>-40000</v>
      </c>
      <c r="E15" s="142">
        <v>-40000</v>
      </c>
      <c r="F15" s="178">
        <v>-40000</v>
      </c>
      <c r="G15"/>
      <c r="H15"/>
      <c r="I15"/>
      <c r="J15"/>
      <c r="L15"/>
      <c r="M15"/>
      <c r="N15"/>
      <c r="O15"/>
    </row>
    <row r="16" spans="1:14" ht="15">
      <c r="A16" s="64">
        <v>3250</v>
      </c>
      <c r="B16" t="s">
        <v>293</v>
      </c>
      <c r="C16" s="63">
        <v>-28135</v>
      </c>
      <c r="D16" s="107">
        <v>0</v>
      </c>
      <c r="E16" s="142">
        <v>0</v>
      </c>
      <c r="F16" s="76" t="s">
        <v>375</v>
      </c>
      <c r="G16"/>
      <c r="H16"/>
      <c r="I16"/>
      <c r="L16"/>
      <c r="M16"/>
      <c r="N16"/>
    </row>
    <row r="17" spans="1:14" ht="15">
      <c r="A17" s="64">
        <v>3400</v>
      </c>
      <c r="B17" s="60" t="s">
        <v>171</v>
      </c>
      <c r="C17" s="63">
        <v>-60000</v>
      </c>
      <c r="D17" s="107">
        <v>-60000</v>
      </c>
      <c r="E17" s="142">
        <v>-60000</v>
      </c>
      <c r="F17" s="178">
        <v>-60000</v>
      </c>
      <c r="G17"/>
      <c r="H17"/>
      <c r="I17"/>
      <c r="L17"/>
      <c r="M17"/>
      <c r="N17"/>
    </row>
    <row r="18" spans="1:14" ht="15">
      <c r="A18" s="64">
        <v>3920</v>
      </c>
      <c r="B18" t="s">
        <v>7</v>
      </c>
      <c r="C18" s="63">
        <v>2500</v>
      </c>
      <c r="D18" s="107"/>
      <c r="E18" s="142"/>
      <c r="F18" s="178"/>
      <c r="G18"/>
      <c r="H18"/>
      <c r="I18"/>
      <c r="L18"/>
      <c r="M18"/>
      <c r="N18"/>
    </row>
    <row r="19" spans="1:15" ht="15">
      <c r="A19" s="60" t="s">
        <v>126</v>
      </c>
      <c r="B19" s="60" t="s">
        <v>127</v>
      </c>
      <c r="C19" s="63">
        <v>-21123</v>
      </c>
      <c r="D19" s="107">
        <v>-60000</v>
      </c>
      <c r="E19" s="142">
        <v>-55000</v>
      </c>
      <c r="F19" s="178">
        <v>-45000</v>
      </c>
      <c r="L19"/>
      <c r="M19"/>
      <c r="N19"/>
      <c r="O19"/>
    </row>
    <row r="20" spans="1:15" ht="15">
      <c r="A20" s="64">
        <v>3962</v>
      </c>
      <c r="B20" t="s">
        <v>338</v>
      </c>
      <c r="C20" s="63">
        <v>0</v>
      </c>
      <c r="D20" s="107">
        <v>0</v>
      </c>
      <c r="E20" s="142"/>
      <c r="F20" s="76" t="s">
        <v>375</v>
      </c>
      <c r="L20"/>
      <c r="M20"/>
      <c r="N20"/>
      <c r="O20"/>
    </row>
    <row r="21" spans="1:15" ht="15">
      <c r="A21" s="65">
        <v>3970</v>
      </c>
      <c r="B21" s="1" t="s">
        <v>355</v>
      </c>
      <c r="C21" s="66"/>
      <c r="D21" s="108">
        <v>-5000</v>
      </c>
      <c r="E21" s="143">
        <v>0</v>
      </c>
      <c r="F21" s="76" t="s">
        <v>375</v>
      </c>
      <c r="L21"/>
      <c r="M21"/>
      <c r="N21"/>
      <c r="O21"/>
    </row>
    <row r="22" spans="1:15" ht="21" customHeight="1" thickBot="1">
      <c r="A22" s="67"/>
      <c r="B22" s="67" t="s">
        <v>106</v>
      </c>
      <c r="C22" s="68">
        <f>SUM(C4:C21)</f>
        <v>-657701</v>
      </c>
      <c r="D22" s="109">
        <f>SUM(D5:D21)</f>
        <v>-715000</v>
      </c>
      <c r="E22" s="144">
        <f>SUM(E5:E21)</f>
        <v>-685000</v>
      </c>
      <c r="F22" s="144">
        <f>SUM(F5:F21)</f>
        <v>-750000</v>
      </c>
      <c r="L22"/>
      <c r="M22"/>
      <c r="N22"/>
      <c r="O22"/>
    </row>
    <row r="23" spans="3:15" ht="15">
      <c r="C23" s="63"/>
      <c r="D23" s="63"/>
      <c r="E23" s="142"/>
      <c r="H23"/>
      <c r="I23"/>
      <c r="J23"/>
      <c r="L23"/>
      <c r="M23"/>
      <c r="N23"/>
      <c r="O23"/>
    </row>
    <row r="24" spans="1:15" ht="15">
      <c r="A24" s="60" t="s">
        <v>239</v>
      </c>
      <c r="B24" t="s">
        <v>276</v>
      </c>
      <c r="C24" s="74">
        <v>32326</v>
      </c>
      <c r="D24" s="107">
        <v>5000</v>
      </c>
      <c r="E24" s="142">
        <v>15000</v>
      </c>
      <c r="F24" s="178">
        <v>10000</v>
      </c>
      <c r="G24"/>
      <c r="H24"/>
      <c r="I24"/>
      <c r="J24"/>
      <c r="L24"/>
      <c r="M24"/>
      <c r="N24"/>
      <c r="O24"/>
    </row>
    <row r="25" spans="1:15" ht="15">
      <c r="A25" s="60" t="s">
        <v>128</v>
      </c>
      <c r="B25" s="60" t="s">
        <v>129</v>
      </c>
      <c r="C25" s="74">
        <v>24148</v>
      </c>
      <c r="D25" s="107">
        <v>15000</v>
      </c>
      <c r="E25" s="142">
        <v>15000</v>
      </c>
      <c r="F25" s="178">
        <v>20000</v>
      </c>
      <c r="G25"/>
      <c r="H25"/>
      <c r="I25"/>
      <c r="J25"/>
      <c r="L25"/>
      <c r="M25"/>
      <c r="N25"/>
      <c r="O25"/>
    </row>
    <row r="26" spans="1:15" ht="15">
      <c r="A26" s="64">
        <v>4600</v>
      </c>
      <c r="B26" s="60" t="s">
        <v>175</v>
      </c>
      <c r="C26" s="74">
        <v>85499</v>
      </c>
      <c r="D26" s="107">
        <v>10000</v>
      </c>
      <c r="E26" s="142">
        <v>20000</v>
      </c>
      <c r="F26" s="178">
        <v>20000</v>
      </c>
      <c r="G26"/>
      <c r="H26"/>
      <c r="I26"/>
      <c r="J26"/>
      <c r="L26"/>
      <c r="M26"/>
      <c r="N26"/>
      <c r="O26"/>
    </row>
    <row r="27" spans="1:15" ht="15">
      <c r="A27" s="64">
        <v>4601</v>
      </c>
      <c r="B27" s="60" t="s">
        <v>176</v>
      </c>
      <c r="C27" s="74">
        <v>7648</v>
      </c>
      <c r="D27" s="107">
        <v>10000</v>
      </c>
      <c r="E27" s="142">
        <v>15000</v>
      </c>
      <c r="F27" s="178">
        <v>15000</v>
      </c>
      <c r="G27"/>
      <c r="H27"/>
      <c r="I27"/>
      <c r="J27"/>
      <c r="L27"/>
      <c r="M27"/>
      <c r="N27"/>
      <c r="O27"/>
    </row>
    <row r="28" spans="1:15" ht="15">
      <c r="A28" s="60" t="s">
        <v>130</v>
      </c>
      <c r="B28" s="60" t="s">
        <v>131</v>
      </c>
      <c r="C28" s="74">
        <v>15052</v>
      </c>
      <c r="D28" s="107">
        <v>15000</v>
      </c>
      <c r="E28" s="142">
        <v>30000</v>
      </c>
      <c r="F28" s="178">
        <v>20000</v>
      </c>
      <c r="G28"/>
      <c r="H28"/>
      <c r="I28"/>
      <c r="J28"/>
      <c r="L28"/>
      <c r="M28"/>
      <c r="N28"/>
      <c r="O28"/>
    </row>
    <row r="29" spans="1:15" ht="15">
      <c r="A29" s="64">
        <v>4605</v>
      </c>
      <c r="B29" s="60" t="s">
        <v>243</v>
      </c>
      <c r="C29" s="74">
        <v>29090</v>
      </c>
      <c r="D29" s="107">
        <v>5000</v>
      </c>
      <c r="E29" s="142">
        <v>7000</v>
      </c>
      <c r="F29" s="178">
        <v>10000</v>
      </c>
      <c r="G29"/>
      <c r="H29"/>
      <c r="I29"/>
      <c r="J29"/>
      <c r="L29"/>
      <c r="M29"/>
      <c r="N29"/>
      <c r="O29"/>
    </row>
    <row r="30" spans="1:15" ht="15">
      <c r="A30" s="64">
        <v>4606</v>
      </c>
      <c r="B30" s="60" t="s">
        <v>177</v>
      </c>
      <c r="C30" s="74">
        <v>0</v>
      </c>
      <c r="D30" s="107">
        <v>5000</v>
      </c>
      <c r="E30" s="142">
        <v>5000</v>
      </c>
      <c r="F30" s="178">
        <v>5000</v>
      </c>
      <c r="G30"/>
      <c r="H30"/>
      <c r="I30"/>
      <c r="J30"/>
      <c r="L30"/>
      <c r="M30"/>
      <c r="N30"/>
      <c r="O30"/>
    </row>
    <row r="31" spans="1:15" ht="15">
      <c r="A31" s="64">
        <v>4607</v>
      </c>
      <c r="B31" s="60" t="s">
        <v>178</v>
      </c>
      <c r="C31" s="74"/>
      <c r="D31" s="107">
        <v>3000</v>
      </c>
      <c r="E31" s="142">
        <v>3000</v>
      </c>
      <c r="F31" s="178">
        <v>3000</v>
      </c>
      <c r="G31"/>
      <c r="H31"/>
      <c r="I31"/>
      <c r="J31"/>
      <c r="L31"/>
      <c r="M31"/>
      <c r="N31"/>
      <c r="O31"/>
    </row>
    <row r="32" spans="1:15" ht="15">
      <c r="A32" s="60" t="s">
        <v>132</v>
      </c>
      <c r="B32" s="60" t="s">
        <v>133</v>
      </c>
      <c r="C32" s="74">
        <v>76558</v>
      </c>
      <c r="D32" s="107">
        <v>70000</v>
      </c>
      <c r="E32" s="142">
        <v>80000</v>
      </c>
      <c r="F32" s="178">
        <v>100000</v>
      </c>
      <c r="G32"/>
      <c r="H32"/>
      <c r="I32"/>
      <c r="J32"/>
      <c r="K32"/>
      <c r="L32"/>
      <c r="M32"/>
      <c r="N32"/>
      <c r="O32"/>
    </row>
    <row r="33" spans="1:15" ht="15">
      <c r="A33" s="60" t="s">
        <v>134</v>
      </c>
      <c r="B33" s="60" t="s">
        <v>135</v>
      </c>
      <c r="C33" s="74">
        <v>35665</v>
      </c>
      <c r="D33" s="107">
        <v>135000</v>
      </c>
      <c r="E33" s="142">
        <v>100000</v>
      </c>
      <c r="F33" s="178">
        <v>100000</v>
      </c>
      <c r="G33"/>
      <c r="H33"/>
      <c r="I33"/>
      <c r="J33"/>
      <c r="K33"/>
      <c r="L33"/>
      <c r="M33"/>
      <c r="N33"/>
      <c r="O33"/>
    </row>
    <row r="34" spans="1:15" ht="15">
      <c r="A34" s="12">
        <v>5040</v>
      </c>
      <c r="B34" t="s">
        <v>15</v>
      </c>
      <c r="C34" s="74">
        <v>10288</v>
      </c>
      <c r="D34" s="107"/>
      <c r="E34" s="142"/>
      <c r="F34" s="178"/>
      <c r="G34"/>
      <c r="H34"/>
      <c r="I34"/>
      <c r="J34"/>
      <c r="K34"/>
      <c r="L34"/>
      <c r="M34"/>
      <c r="N34"/>
      <c r="O34"/>
    </row>
    <row r="35" spans="1:15" ht="15">
      <c r="A35" s="12">
        <v>5250</v>
      </c>
      <c r="B35" t="s">
        <v>407</v>
      </c>
      <c r="C35" s="74">
        <v>1400</v>
      </c>
      <c r="D35" s="107"/>
      <c r="E35" s="142"/>
      <c r="F35" s="178"/>
      <c r="G35"/>
      <c r="H35"/>
      <c r="I35"/>
      <c r="J35"/>
      <c r="K35"/>
      <c r="L35"/>
      <c r="M35"/>
      <c r="N35"/>
      <c r="O35"/>
    </row>
    <row r="36" spans="1:15" ht="15">
      <c r="A36" s="12">
        <v>5295</v>
      </c>
      <c r="B36" t="s">
        <v>399</v>
      </c>
      <c r="C36" s="74">
        <v>-1400</v>
      </c>
      <c r="D36" s="107"/>
      <c r="E36" s="142"/>
      <c r="F36" s="178"/>
      <c r="G36"/>
      <c r="H36"/>
      <c r="I36"/>
      <c r="J36"/>
      <c r="K36"/>
      <c r="L36"/>
      <c r="M36"/>
      <c r="N36"/>
      <c r="O36"/>
    </row>
    <row r="37" spans="1:15" ht="15">
      <c r="A37" s="60" t="s">
        <v>22</v>
      </c>
      <c r="B37" s="60" t="s">
        <v>23</v>
      </c>
      <c r="C37" s="74">
        <v>16023</v>
      </c>
      <c r="D37" s="107">
        <v>29000</v>
      </c>
      <c r="E37" s="142">
        <v>14100</v>
      </c>
      <c r="F37" s="178">
        <v>14100</v>
      </c>
      <c r="G37"/>
      <c r="H37"/>
      <c r="I37"/>
      <c r="J37"/>
      <c r="L37"/>
      <c r="M37"/>
      <c r="N37"/>
      <c r="O37"/>
    </row>
    <row r="38" spans="1:15" ht="15">
      <c r="A38" s="12">
        <v>5410</v>
      </c>
      <c r="B38" t="s">
        <v>408</v>
      </c>
      <c r="C38" s="74">
        <v>1454</v>
      </c>
      <c r="D38" s="107"/>
      <c r="E38" s="142"/>
      <c r="F38" s="178"/>
      <c r="G38"/>
      <c r="H38"/>
      <c r="I38"/>
      <c r="J38"/>
      <c r="L38"/>
      <c r="M38"/>
      <c r="N38"/>
      <c r="O38"/>
    </row>
    <row r="39" spans="1:15" ht="15">
      <c r="A39" s="64">
        <v>5900</v>
      </c>
      <c r="B39" s="60" t="s">
        <v>27</v>
      </c>
      <c r="C39" s="74">
        <v>1798</v>
      </c>
      <c r="D39" s="107">
        <v>2000</v>
      </c>
      <c r="E39" s="142">
        <v>2000</v>
      </c>
      <c r="F39" s="178">
        <v>2000</v>
      </c>
      <c r="G39"/>
      <c r="H39"/>
      <c r="I39"/>
      <c r="J39"/>
      <c r="L39"/>
      <c r="M39"/>
      <c r="N39"/>
      <c r="O39"/>
    </row>
    <row r="40" spans="1:15" ht="15">
      <c r="A40" s="64">
        <v>5945</v>
      </c>
      <c r="B40" t="s">
        <v>31</v>
      </c>
      <c r="C40" s="74">
        <v>2271</v>
      </c>
      <c r="D40" s="107"/>
      <c r="E40" s="142"/>
      <c r="F40" s="178"/>
      <c r="G40"/>
      <c r="H40"/>
      <c r="I40"/>
      <c r="J40"/>
      <c r="L40"/>
      <c r="M40"/>
      <c r="N40"/>
      <c r="O40"/>
    </row>
    <row r="41" spans="1:15" ht="15">
      <c r="A41" s="64">
        <v>6361</v>
      </c>
      <c r="B41" s="60" t="s">
        <v>180</v>
      </c>
      <c r="C41" s="74">
        <v>48360</v>
      </c>
      <c r="D41" s="107">
        <v>40000</v>
      </c>
      <c r="E41" s="142">
        <v>40000</v>
      </c>
      <c r="F41" s="178">
        <v>40000</v>
      </c>
      <c r="G41"/>
      <c r="H41"/>
      <c r="I41"/>
      <c r="J41"/>
      <c r="L41"/>
      <c r="M41"/>
      <c r="N41"/>
      <c r="O41"/>
    </row>
    <row r="42" spans="1:15" ht="15">
      <c r="A42" t="s">
        <v>42</v>
      </c>
      <c r="B42" t="s">
        <v>43</v>
      </c>
      <c r="C42" s="4"/>
      <c r="D42" s="107">
        <v>1000</v>
      </c>
      <c r="E42" s="142">
        <v>5000</v>
      </c>
      <c r="F42" s="178">
        <v>5000</v>
      </c>
      <c r="G42"/>
      <c r="H42"/>
      <c r="I42"/>
      <c r="J42"/>
      <c r="L42"/>
      <c r="M42"/>
      <c r="N42"/>
      <c r="O42"/>
    </row>
    <row r="43" spans="1:15" ht="15">
      <c r="A43" s="12">
        <v>6560</v>
      </c>
      <c r="B43" t="s">
        <v>409</v>
      </c>
      <c r="C43" s="4">
        <v>25066</v>
      </c>
      <c r="D43" s="107"/>
      <c r="E43" s="142"/>
      <c r="F43" s="178"/>
      <c r="G43"/>
      <c r="H43"/>
      <c r="I43"/>
      <c r="J43"/>
      <c r="L43"/>
      <c r="M43"/>
      <c r="N43"/>
      <c r="O43"/>
    </row>
    <row r="44" spans="1:15" ht="15">
      <c r="A44" s="12">
        <v>6561</v>
      </c>
      <c r="B44" t="s">
        <v>410</v>
      </c>
      <c r="C44" s="4">
        <v>1495</v>
      </c>
      <c r="D44" s="107"/>
      <c r="E44" s="142"/>
      <c r="F44" s="178"/>
      <c r="G44"/>
      <c r="H44"/>
      <c r="I44"/>
      <c r="J44"/>
      <c r="L44"/>
      <c r="M44"/>
      <c r="N44"/>
      <c r="O44"/>
    </row>
    <row r="45" spans="1:15" ht="15">
      <c r="A45" s="12">
        <v>6791</v>
      </c>
      <c r="B45" t="s">
        <v>307</v>
      </c>
      <c r="C45" s="4">
        <v>969</v>
      </c>
      <c r="D45" s="107">
        <v>3000</v>
      </c>
      <c r="E45" s="142">
        <v>2000</v>
      </c>
      <c r="F45" s="178">
        <v>2000</v>
      </c>
      <c r="G45"/>
      <c r="H45"/>
      <c r="I45"/>
      <c r="J45"/>
      <c r="L45"/>
      <c r="M45"/>
      <c r="N45"/>
      <c r="O45"/>
    </row>
    <row r="46" spans="1:15" ht="15">
      <c r="A46" s="64">
        <v>6795</v>
      </c>
      <c r="B46" s="60" t="s">
        <v>247</v>
      </c>
      <c r="C46" s="74"/>
      <c r="D46" s="107">
        <v>0</v>
      </c>
      <c r="E46" s="142" t="s">
        <v>311</v>
      </c>
      <c r="G46"/>
      <c r="H46"/>
      <c r="I46"/>
      <c r="J46"/>
      <c r="L46"/>
      <c r="M46"/>
      <c r="N46"/>
      <c r="O46"/>
    </row>
    <row r="47" spans="1:16" ht="15">
      <c r="A47" s="64">
        <v>6860</v>
      </c>
      <c r="B47" s="60" t="s">
        <v>181</v>
      </c>
      <c r="C47" s="74">
        <v>5887</v>
      </c>
      <c r="D47" s="107">
        <v>2000</v>
      </c>
      <c r="E47" s="142">
        <v>3000</v>
      </c>
      <c r="F47" s="178">
        <v>3000</v>
      </c>
      <c r="G47"/>
      <c r="H47"/>
      <c r="I47"/>
      <c r="J47"/>
      <c r="L47"/>
      <c r="M47"/>
      <c r="N47"/>
      <c r="O47"/>
      <c r="P47" t="s">
        <v>342</v>
      </c>
    </row>
    <row r="48" spans="1:15" ht="15">
      <c r="A48" s="60" t="s">
        <v>60</v>
      </c>
      <c r="B48" s="60" t="s">
        <v>61</v>
      </c>
      <c r="C48" s="74"/>
      <c r="D48" s="107">
        <v>2000</v>
      </c>
      <c r="E48" s="142">
        <v>2000</v>
      </c>
      <c r="F48" s="178">
        <v>2000</v>
      </c>
      <c r="G48"/>
      <c r="H48"/>
      <c r="I48"/>
      <c r="J48"/>
      <c r="L48"/>
      <c r="M48"/>
      <c r="N48"/>
      <c r="O48"/>
    </row>
    <row r="49" spans="1:15" ht="15">
      <c r="A49" s="64">
        <v>6862</v>
      </c>
      <c r="B49" s="60" t="s">
        <v>182</v>
      </c>
      <c r="C49" s="74">
        <v>4374</v>
      </c>
      <c r="D49" s="107">
        <v>7000</v>
      </c>
      <c r="E49" s="142">
        <v>4000</v>
      </c>
      <c r="F49" s="178">
        <v>4000</v>
      </c>
      <c r="G49"/>
      <c r="H49"/>
      <c r="I49"/>
      <c r="J49"/>
      <c r="L49"/>
      <c r="M49"/>
      <c r="N49"/>
      <c r="O49"/>
    </row>
    <row r="50" spans="1:15" ht="15">
      <c r="A50" s="64">
        <v>6870</v>
      </c>
      <c r="B50" s="60" t="s">
        <v>183</v>
      </c>
      <c r="C50" s="74">
        <v>1000</v>
      </c>
      <c r="D50" s="107">
        <v>0</v>
      </c>
      <c r="E50" s="142" t="s">
        <v>311</v>
      </c>
      <c r="F50" s="76" t="s">
        <v>375</v>
      </c>
      <c r="G50"/>
      <c r="H50"/>
      <c r="I50"/>
      <c r="J50"/>
      <c r="L50"/>
      <c r="M50"/>
      <c r="N50"/>
      <c r="O50"/>
    </row>
    <row r="51" spans="1:15" ht="15">
      <c r="A51" s="60" t="s">
        <v>136</v>
      </c>
      <c r="B51" s="60" t="s">
        <v>137</v>
      </c>
      <c r="C51" s="74"/>
      <c r="D51" s="107">
        <v>10000</v>
      </c>
      <c r="E51" s="142">
        <v>6000</v>
      </c>
      <c r="F51" s="178">
        <v>6000</v>
      </c>
      <c r="G51"/>
      <c r="H51"/>
      <c r="I51"/>
      <c r="J51"/>
      <c r="K51"/>
      <c r="L51"/>
      <c r="M51"/>
      <c r="N51"/>
      <c r="O51"/>
    </row>
    <row r="52" spans="1:15" ht="15">
      <c r="A52" s="60" t="s">
        <v>68</v>
      </c>
      <c r="B52" s="60" t="s">
        <v>69</v>
      </c>
      <c r="C52" s="74">
        <v>0</v>
      </c>
      <c r="D52" s="107">
        <v>0</v>
      </c>
      <c r="E52" s="142">
        <v>0</v>
      </c>
      <c r="G52"/>
      <c r="H52"/>
      <c r="I52"/>
      <c r="J52"/>
      <c r="L52"/>
      <c r="M52"/>
      <c r="N52"/>
      <c r="O52"/>
    </row>
    <row r="53" spans="1:15" ht="15">
      <c r="A53" s="60" t="s">
        <v>70</v>
      </c>
      <c r="B53" t="s">
        <v>302</v>
      </c>
      <c r="C53" s="74"/>
      <c r="D53" s="107">
        <v>15000</v>
      </c>
      <c r="E53" s="142">
        <v>15000</v>
      </c>
      <c r="F53" s="178">
        <v>10000</v>
      </c>
      <c r="G53"/>
      <c r="H53"/>
      <c r="I53"/>
      <c r="J53"/>
      <c r="L53"/>
      <c r="M53"/>
      <c r="N53"/>
      <c r="O53"/>
    </row>
    <row r="54" spans="1:15" ht="15">
      <c r="A54" s="64">
        <v>7101</v>
      </c>
      <c r="B54" t="s">
        <v>73</v>
      </c>
      <c r="C54" s="74">
        <v>2082</v>
      </c>
      <c r="D54" s="107"/>
      <c r="E54" s="142"/>
      <c r="F54" s="178"/>
      <c r="G54"/>
      <c r="H54"/>
      <c r="I54"/>
      <c r="J54"/>
      <c r="L54"/>
      <c r="M54"/>
      <c r="N54"/>
      <c r="O54"/>
    </row>
    <row r="55" spans="1:15" ht="15">
      <c r="A55" s="60" t="s">
        <v>74</v>
      </c>
      <c r="B55" s="60" t="s">
        <v>75</v>
      </c>
      <c r="C55" s="74"/>
      <c r="D55" s="107">
        <v>3000</v>
      </c>
      <c r="E55" s="142">
        <v>0</v>
      </c>
      <c r="G55"/>
      <c r="H55"/>
      <c r="I55"/>
      <c r="J55"/>
      <c r="L55"/>
      <c r="M55"/>
      <c r="N55"/>
      <c r="O55"/>
    </row>
    <row r="56" spans="1:15" ht="15">
      <c r="A56" s="60" t="s">
        <v>138</v>
      </c>
      <c r="B56" s="60" t="s">
        <v>139</v>
      </c>
      <c r="C56" s="74">
        <v>105239</v>
      </c>
      <c r="D56" s="107">
        <v>70000</v>
      </c>
      <c r="E56" s="142">
        <v>70000</v>
      </c>
      <c r="F56" s="178">
        <v>120000</v>
      </c>
      <c r="G56"/>
      <c r="H56"/>
      <c r="I56"/>
      <c r="J56"/>
      <c r="L56"/>
      <c r="M56"/>
      <c r="N56"/>
      <c r="O56"/>
    </row>
    <row r="57" spans="1:15" ht="15">
      <c r="A57" s="60" t="s">
        <v>140</v>
      </c>
      <c r="B57" s="60" t="s">
        <v>141</v>
      </c>
      <c r="C57" s="74">
        <v>0</v>
      </c>
      <c r="D57" s="107">
        <v>40000</v>
      </c>
      <c r="E57" s="142">
        <v>40000</v>
      </c>
      <c r="F57" s="178">
        <v>40000</v>
      </c>
      <c r="G57"/>
      <c r="H57"/>
      <c r="I57"/>
      <c r="J57"/>
      <c r="L57"/>
      <c r="M57"/>
      <c r="N57"/>
      <c r="O57"/>
    </row>
    <row r="58" spans="1:15" ht="15">
      <c r="A58" s="60" t="s">
        <v>142</v>
      </c>
      <c r="B58" s="60" t="s">
        <v>143</v>
      </c>
      <c r="C58" s="74">
        <v>28725</v>
      </c>
      <c r="D58" s="107">
        <v>50000</v>
      </c>
      <c r="E58" s="142">
        <v>0</v>
      </c>
      <c r="F58" s="178">
        <v>50000</v>
      </c>
      <c r="G58"/>
      <c r="H58"/>
      <c r="I58"/>
      <c r="J58"/>
      <c r="L58"/>
      <c r="M58"/>
      <c r="N58"/>
      <c r="O58"/>
    </row>
    <row r="59" spans="1:15" ht="15">
      <c r="A59" s="64">
        <v>7143</v>
      </c>
      <c r="B59" t="s">
        <v>312</v>
      </c>
      <c r="C59" s="74">
        <v>0</v>
      </c>
      <c r="D59" s="107">
        <v>3000</v>
      </c>
      <c r="E59" s="142">
        <v>0</v>
      </c>
      <c r="G59"/>
      <c r="H59"/>
      <c r="I59"/>
      <c r="J59"/>
      <c r="L59"/>
      <c r="M59"/>
      <c r="N59"/>
      <c r="O59"/>
    </row>
    <row r="60" spans="1:15" ht="15">
      <c r="A60" s="60" t="s">
        <v>76</v>
      </c>
      <c r="B60" s="60" t="s">
        <v>77</v>
      </c>
      <c r="C60" s="74">
        <v>0</v>
      </c>
      <c r="D60" s="107">
        <v>0</v>
      </c>
      <c r="E60" s="142">
        <v>0</v>
      </c>
      <c r="G60"/>
      <c r="H60"/>
      <c r="I60"/>
      <c r="J60"/>
      <c r="L60"/>
      <c r="M60"/>
      <c r="N60"/>
      <c r="O60"/>
    </row>
    <row r="61" spans="1:15" ht="15">
      <c r="A61" s="64">
        <v>7400</v>
      </c>
      <c r="B61" s="60" t="s">
        <v>172</v>
      </c>
      <c r="C61" s="74"/>
      <c r="D61" s="107">
        <v>0</v>
      </c>
      <c r="E61" s="142">
        <v>0</v>
      </c>
      <c r="G61"/>
      <c r="H61"/>
      <c r="I61"/>
      <c r="J61"/>
      <c r="L61"/>
      <c r="M61"/>
      <c r="N61"/>
      <c r="O61"/>
    </row>
    <row r="62" spans="1:15" ht="15">
      <c r="A62" s="60" t="s">
        <v>146</v>
      </c>
      <c r="B62" s="60" t="s">
        <v>147</v>
      </c>
      <c r="C62" s="74">
        <v>90933</v>
      </c>
      <c r="D62" s="107">
        <v>110000</v>
      </c>
      <c r="E62" s="142">
        <v>110000</v>
      </c>
      <c r="F62" s="178">
        <v>80000</v>
      </c>
      <c r="G62"/>
      <c r="H62"/>
      <c r="I62"/>
      <c r="J62"/>
      <c r="L62"/>
      <c r="M62"/>
      <c r="N62"/>
      <c r="O62"/>
    </row>
    <row r="63" spans="1:12" ht="15">
      <c r="A63" s="60" t="s">
        <v>148</v>
      </c>
      <c r="B63" s="60" t="s">
        <v>149</v>
      </c>
      <c r="C63" s="74">
        <v>1545</v>
      </c>
      <c r="D63" s="107">
        <v>2000</v>
      </c>
      <c r="E63" s="142">
        <v>2000</v>
      </c>
      <c r="F63" s="178">
        <v>2000</v>
      </c>
      <c r="G63"/>
      <c r="H63"/>
      <c r="I63"/>
      <c r="J63"/>
      <c r="L63"/>
    </row>
    <row r="64" spans="1:12" ht="15">
      <c r="A64" s="60" t="s">
        <v>150</v>
      </c>
      <c r="B64" t="s">
        <v>268</v>
      </c>
      <c r="C64" s="74">
        <v>0</v>
      </c>
      <c r="D64" s="107">
        <v>3000</v>
      </c>
      <c r="E64" s="142">
        <v>3000</v>
      </c>
      <c r="F64" s="178">
        <v>3000</v>
      </c>
      <c r="G64"/>
      <c r="H64"/>
      <c r="I64"/>
      <c r="L64"/>
    </row>
    <row r="65" spans="1:12" ht="15">
      <c r="A65" s="60" t="s">
        <v>151</v>
      </c>
      <c r="B65" s="60" t="s">
        <v>152</v>
      </c>
      <c r="C65" s="74">
        <v>2000</v>
      </c>
      <c r="D65" s="107">
        <v>15000</v>
      </c>
      <c r="E65" s="142">
        <v>20000</v>
      </c>
      <c r="F65" s="178">
        <v>10000</v>
      </c>
      <c r="G65"/>
      <c r="H65"/>
      <c r="I65"/>
      <c r="L65"/>
    </row>
    <row r="66" spans="1:12" ht="15">
      <c r="A66" s="64">
        <v>7470</v>
      </c>
      <c r="B66" t="s">
        <v>80</v>
      </c>
      <c r="C66" s="74">
        <v>0</v>
      </c>
      <c r="D66" s="107">
        <v>5000</v>
      </c>
      <c r="E66" s="142">
        <v>5000</v>
      </c>
      <c r="F66" s="178">
        <v>5000</v>
      </c>
      <c r="G66"/>
      <c r="H66"/>
      <c r="I66"/>
      <c r="L66"/>
    </row>
    <row r="67" spans="1:12" ht="15">
      <c r="A67" s="64">
        <v>7475</v>
      </c>
      <c r="B67" s="60" t="s">
        <v>173</v>
      </c>
      <c r="C67" s="74"/>
      <c r="D67" s="107">
        <v>5000</v>
      </c>
      <c r="E67" s="142">
        <v>5000</v>
      </c>
      <c r="F67" s="178">
        <v>5000</v>
      </c>
      <c r="G67"/>
      <c r="H67"/>
      <c r="I67"/>
      <c r="L67"/>
    </row>
    <row r="68" spans="1:12" ht="15">
      <c r="A68" s="64">
        <v>7500</v>
      </c>
      <c r="B68" s="60" t="s">
        <v>174</v>
      </c>
      <c r="C68" s="74">
        <v>515</v>
      </c>
      <c r="D68" s="107">
        <v>4000</v>
      </c>
      <c r="E68" s="142">
        <v>4000</v>
      </c>
      <c r="F68" s="178">
        <v>4000</v>
      </c>
      <c r="G68"/>
      <c r="H68"/>
      <c r="I68"/>
      <c r="L68"/>
    </row>
    <row r="69" spans="1:12" ht="15">
      <c r="A69" s="64">
        <v>7600</v>
      </c>
      <c r="B69" t="s">
        <v>411</v>
      </c>
      <c r="C69" s="74">
        <v>1577</v>
      </c>
      <c r="D69" s="107"/>
      <c r="E69" s="142"/>
      <c r="F69" s="178"/>
      <c r="G69"/>
      <c r="H69"/>
      <c r="I69"/>
      <c r="L69"/>
    </row>
    <row r="70" spans="1:12" ht="15">
      <c r="A70" s="64">
        <v>7605</v>
      </c>
      <c r="B70" s="60" t="s">
        <v>234</v>
      </c>
      <c r="C70" s="74">
        <v>0</v>
      </c>
      <c r="D70" s="107">
        <v>1000</v>
      </c>
      <c r="E70" s="142">
        <v>1000</v>
      </c>
      <c r="F70" s="178">
        <v>1000</v>
      </c>
      <c r="G70"/>
      <c r="H70"/>
      <c r="I70"/>
      <c r="L70"/>
    </row>
    <row r="71" spans="1:12" ht="15">
      <c r="A71" s="64">
        <v>7710</v>
      </c>
      <c r="B71" s="60" t="s">
        <v>179</v>
      </c>
      <c r="C71" s="74">
        <v>700</v>
      </c>
      <c r="D71" s="107">
        <v>0</v>
      </c>
      <c r="E71" s="142" t="s">
        <v>311</v>
      </c>
      <c r="F71" s="76" t="s">
        <v>375</v>
      </c>
      <c r="G71"/>
      <c r="H71"/>
      <c r="I71"/>
      <c r="L71"/>
    </row>
    <row r="72" spans="1:12" ht="15">
      <c r="A72" s="64">
        <v>7712</v>
      </c>
      <c r="B72" t="s">
        <v>331</v>
      </c>
      <c r="C72" s="74">
        <v>0</v>
      </c>
      <c r="D72" s="107">
        <v>2000</v>
      </c>
      <c r="E72" s="142">
        <v>2000</v>
      </c>
      <c r="F72" s="178">
        <v>2000</v>
      </c>
      <c r="G72"/>
      <c r="H72"/>
      <c r="I72"/>
      <c r="L72"/>
    </row>
    <row r="73" spans="1:12" ht="15">
      <c r="A73" s="60" t="s">
        <v>153</v>
      </c>
      <c r="B73" s="60" t="s">
        <v>154</v>
      </c>
      <c r="C73" s="74">
        <v>17386</v>
      </c>
      <c r="D73" s="107">
        <v>10000</v>
      </c>
      <c r="E73" s="142">
        <v>25000</v>
      </c>
      <c r="F73" s="178">
        <v>15000</v>
      </c>
      <c r="G73"/>
      <c r="H73"/>
      <c r="I73"/>
      <c r="L73"/>
    </row>
    <row r="74" spans="1:9" ht="15">
      <c r="A74" s="12">
        <v>7720</v>
      </c>
      <c r="B74" t="s">
        <v>332</v>
      </c>
      <c r="C74" s="74">
        <v>25329</v>
      </c>
      <c r="D74" s="107">
        <v>2000</v>
      </c>
      <c r="E74" s="142">
        <v>2000</v>
      </c>
      <c r="F74" s="178">
        <v>2000</v>
      </c>
      <c r="G74"/>
      <c r="H74"/>
      <c r="I74"/>
    </row>
    <row r="75" spans="1:9" ht="15">
      <c r="A75" s="64">
        <v>7730</v>
      </c>
      <c r="B75" t="s">
        <v>313</v>
      </c>
      <c r="C75" s="74"/>
      <c r="D75" s="107">
        <v>10000</v>
      </c>
      <c r="E75" s="142">
        <v>22000</v>
      </c>
      <c r="F75" s="178">
        <v>25000</v>
      </c>
      <c r="G75"/>
      <c r="H75"/>
      <c r="I75"/>
    </row>
    <row r="76" spans="1:9" ht="15">
      <c r="A76" s="64">
        <v>7770</v>
      </c>
      <c r="B76" t="s">
        <v>412</v>
      </c>
      <c r="C76" s="74">
        <v>698</v>
      </c>
      <c r="D76" s="107"/>
      <c r="E76" s="142"/>
      <c r="F76" s="178"/>
      <c r="G76"/>
      <c r="H76"/>
      <c r="I76"/>
    </row>
    <row r="77" spans="1:9" ht="15">
      <c r="A77" s="65">
        <v>7771</v>
      </c>
      <c r="B77" s="1" t="s">
        <v>404</v>
      </c>
      <c r="C77" s="77">
        <v>353</v>
      </c>
      <c r="D77" s="108">
        <v>2000</v>
      </c>
      <c r="E77" s="145">
        <v>2000</v>
      </c>
      <c r="F77" s="178">
        <v>2000</v>
      </c>
      <c r="G77"/>
      <c r="H77"/>
      <c r="I77"/>
    </row>
    <row r="78" spans="1:9" ht="21.6" customHeight="1" thickBot="1">
      <c r="A78" s="69"/>
      <c r="B78" s="69" t="s">
        <v>107</v>
      </c>
      <c r="C78" s="14">
        <f>SUM(C24:C77)</f>
        <v>702053</v>
      </c>
      <c r="D78" s="110">
        <f>SUM(D24:D77)</f>
        <v>721000</v>
      </c>
      <c r="E78" s="146">
        <f>SUM(E24:E77)</f>
        <v>696100</v>
      </c>
      <c r="F78" s="146">
        <f>SUM(F24:F77)</f>
        <v>757100</v>
      </c>
      <c r="G78"/>
      <c r="H78"/>
      <c r="I78"/>
    </row>
    <row r="79" spans="3:9" ht="15">
      <c r="C79" s="63"/>
      <c r="D79" s="63"/>
      <c r="E79" s="154"/>
      <c r="G79"/>
      <c r="H79"/>
      <c r="I79"/>
    </row>
    <row r="80" spans="1:9" ht="15.75" thickBot="1">
      <c r="A80" s="70"/>
      <c r="B80" s="71" t="s">
        <v>184</v>
      </c>
      <c r="C80" s="91">
        <f>C22+C78</f>
        <v>44352</v>
      </c>
      <c r="D80" s="93">
        <f>D22+D78</f>
        <v>6000</v>
      </c>
      <c r="E80" s="155">
        <f>E22+E78</f>
        <v>11100</v>
      </c>
      <c r="F80" s="155">
        <f>F22+F78</f>
        <v>7100</v>
      </c>
      <c r="G80"/>
      <c r="H80"/>
      <c r="I80"/>
    </row>
    <row r="81" spans="3:9" ht="15.75" thickTop="1">
      <c r="C81" s="63"/>
      <c r="D81" s="63"/>
      <c r="G81"/>
      <c r="H81"/>
      <c r="I81"/>
    </row>
    <row r="82" spans="3:9" ht="15">
      <c r="C82" s="63"/>
      <c r="D82" s="63"/>
      <c r="E82" s="63"/>
      <c r="G82"/>
      <c r="H82"/>
      <c r="I82"/>
    </row>
    <row r="83" spans="3:9" ht="15">
      <c r="C83" s="63"/>
      <c r="D83" s="63"/>
      <c r="E83" s="63"/>
      <c r="G83"/>
      <c r="H83"/>
      <c r="I83"/>
    </row>
    <row r="84" spans="3:9" ht="15">
      <c r="C84" s="63"/>
      <c r="D84" s="63"/>
      <c r="E84" s="63"/>
      <c r="G84"/>
      <c r="H84"/>
      <c r="I84"/>
    </row>
    <row r="85" spans="3:9" ht="15">
      <c r="C85" s="63"/>
      <c r="D85" s="63"/>
      <c r="E85" s="63"/>
      <c r="G85"/>
      <c r="H85"/>
      <c r="I85"/>
    </row>
    <row r="86" spans="3:9" ht="15">
      <c r="C86" s="63"/>
      <c r="D86" s="63"/>
      <c r="E86" s="63"/>
      <c r="G86"/>
      <c r="H86"/>
      <c r="I86"/>
    </row>
    <row r="87" spans="3:9" ht="15">
      <c r="C87" s="63"/>
      <c r="D87" s="63"/>
      <c r="E87" s="63"/>
      <c r="G87"/>
      <c r="H87"/>
      <c r="I87"/>
    </row>
    <row r="88" spans="3:9" ht="15">
      <c r="C88" s="63"/>
      <c r="D88" s="63"/>
      <c r="E88" s="63"/>
      <c r="G88"/>
      <c r="H88"/>
      <c r="I88"/>
    </row>
    <row r="89" spans="3:9" ht="15">
      <c r="C89" s="63"/>
      <c r="D89" s="63"/>
      <c r="E89" s="63"/>
      <c r="G89"/>
      <c r="H89"/>
      <c r="I89"/>
    </row>
    <row r="90" spans="3:9" ht="15">
      <c r="C90" s="63"/>
      <c r="D90" s="63"/>
      <c r="E90" s="63"/>
      <c r="G90"/>
      <c r="H90"/>
      <c r="I90"/>
    </row>
    <row r="91" spans="3:9" ht="15">
      <c r="C91" s="63"/>
      <c r="D91" s="63"/>
      <c r="E91" s="63"/>
      <c r="G91"/>
      <c r="H91"/>
      <c r="I91"/>
    </row>
    <row r="92" spans="3:9" ht="15">
      <c r="C92" s="63"/>
      <c r="D92" s="63"/>
      <c r="E92" s="63"/>
      <c r="G92"/>
      <c r="H92"/>
      <c r="I92"/>
    </row>
    <row r="93" spans="3:9" ht="15">
      <c r="C93" s="63"/>
      <c r="D93" s="63"/>
      <c r="E93" s="63"/>
      <c r="G93"/>
      <c r="H93"/>
      <c r="I93"/>
    </row>
    <row r="94" spans="3:9" ht="15">
      <c r="C94" s="63"/>
      <c r="D94" s="63"/>
      <c r="E94" s="63"/>
      <c r="G94"/>
      <c r="H94"/>
      <c r="I94"/>
    </row>
    <row r="95" spans="3:9" ht="15">
      <c r="C95" s="63"/>
      <c r="D95" s="63"/>
      <c r="E95" s="63"/>
      <c r="G95"/>
      <c r="H95"/>
      <c r="I95"/>
    </row>
    <row r="96" spans="3:9" ht="15">
      <c r="C96" s="63"/>
      <c r="D96" s="63"/>
      <c r="E96" s="63"/>
      <c r="G96"/>
      <c r="H96"/>
      <c r="I96"/>
    </row>
    <row r="97" spans="3:9" ht="15">
      <c r="C97" s="63"/>
      <c r="D97" s="63"/>
      <c r="E97" s="63"/>
      <c r="G97"/>
      <c r="H97"/>
      <c r="I97"/>
    </row>
    <row r="98" spans="3:9" ht="15">
      <c r="C98" s="63"/>
      <c r="D98" s="63"/>
      <c r="E98" s="63"/>
      <c r="G98"/>
      <c r="H98"/>
      <c r="I98"/>
    </row>
    <row r="99" spans="3:9" ht="15">
      <c r="C99" s="63"/>
      <c r="D99" s="63"/>
      <c r="E99" s="63"/>
      <c r="G99"/>
      <c r="H99"/>
      <c r="I99"/>
    </row>
    <row r="100" spans="3:9" ht="15">
      <c r="C100" s="63"/>
      <c r="D100" s="63"/>
      <c r="E100" s="63"/>
      <c r="G100"/>
      <c r="H100"/>
      <c r="I100"/>
    </row>
    <row r="101" spans="3:9" ht="15">
      <c r="C101" s="63"/>
      <c r="D101" s="63"/>
      <c r="E101" s="63"/>
      <c r="G101"/>
      <c r="H101"/>
      <c r="I101"/>
    </row>
    <row r="102" spans="3:9" ht="15">
      <c r="C102" s="63"/>
      <c r="D102" s="63"/>
      <c r="E102" s="63"/>
      <c r="G102"/>
      <c r="H102"/>
      <c r="I102"/>
    </row>
    <row r="103" spans="3:9" ht="15">
      <c r="C103" s="63"/>
      <c r="D103" s="63"/>
      <c r="E103" s="63"/>
      <c r="G103"/>
      <c r="H103"/>
      <c r="I103"/>
    </row>
    <row r="104" spans="3:9" ht="15">
      <c r="C104" s="63"/>
      <c r="D104" s="63"/>
      <c r="E104" s="63"/>
      <c r="G104"/>
      <c r="H104"/>
      <c r="I104"/>
    </row>
    <row r="105" spans="3:9" ht="15">
      <c r="C105" s="63"/>
      <c r="D105" s="63"/>
      <c r="E105" s="63"/>
      <c r="G105"/>
      <c r="H105"/>
      <c r="I105"/>
    </row>
    <row r="106" spans="3:9" ht="15">
      <c r="C106" s="63"/>
      <c r="D106" s="63"/>
      <c r="E106" s="63"/>
      <c r="G106"/>
      <c r="H106"/>
      <c r="I106"/>
    </row>
    <row r="107" spans="3:9" ht="15">
      <c r="C107" s="63"/>
      <c r="D107" s="63"/>
      <c r="E107" s="63"/>
      <c r="G107"/>
      <c r="H107"/>
      <c r="I107"/>
    </row>
    <row r="108" spans="3:9" ht="15">
      <c r="C108" s="63"/>
      <c r="D108" s="63"/>
      <c r="E108" s="63"/>
      <c r="G108"/>
      <c r="H108"/>
      <c r="I108"/>
    </row>
    <row r="109" spans="3:9" ht="15">
      <c r="C109" s="63"/>
      <c r="D109" s="63"/>
      <c r="E109" s="63"/>
      <c r="G109"/>
      <c r="H109"/>
      <c r="I109"/>
    </row>
    <row r="110" spans="3:9" ht="15">
      <c r="C110" s="63"/>
      <c r="D110" s="63"/>
      <c r="E110" s="63"/>
      <c r="G110"/>
      <c r="H110"/>
      <c r="I110"/>
    </row>
    <row r="111" spans="3:9" ht="15">
      <c r="C111" s="63"/>
      <c r="D111" s="63"/>
      <c r="E111" s="63"/>
      <c r="G111"/>
      <c r="H111"/>
      <c r="I111"/>
    </row>
    <row r="112" spans="3:9" ht="15">
      <c r="C112" s="63"/>
      <c r="D112" s="63"/>
      <c r="E112" s="63"/>
      <c r="G112"/>
      <c r="H112"/>
      <c r="I112"/>
    </row>
    <row r="113" spans="3:9" ht="15">
      <c r="C113" s="63"/>
      <c r="D113" s="63"/>
      <c r="E113" s="63"/>
      <c r="G113"/>
      <c r="H113"/>
      <c r="I113"/>
    </row>
    <row r="114" spans="3:9" ht="15">
      <c r="C114" s="63"/>
      <c r="D114" s="63"/>
      <c r="E114" s="63"/>
      <c r="G114"/>
      <c r="H114"/>
      <c r="I114"/>
    </row>
    <row r="115" spans="3:5" ht="15">
      <c r="C115" s="63"/>
      <c r="D115" s="63"/>
      <c r="E115" s="63"/>
    </row>
    <row r="116" spans="3:5" ht="15">
      <c r="C116" s="63"/>
      <c r="D116" s="63"/>
      <c r="E116" s="63"/>
    </row>
    <row r="117" spans="3:5" ht="15">
      <c r="C117" s="63"/>
      <c r="D117" s="63"/>
      <c r="E117" s="63"/>
    </row>
    <row r="118" spans="3:5" ht="15">
      <c r="C118" s="63"/>
      <c r="D118" s="63"/>
      <c r="E118" s="63"/>
    </row>
    <row r="119" spans="3:5" ht="15">
      <c r="C119" s="63"/>
      <c r="D119" s="63"/>
      <c r="E119" s="63"/>
    </row>
    <row r="120" spans="3:5" ht="15">
      <c r="C120" s="63"/>
      <c r="D120" s="63"/>
      <c r="E120" s="63"/>
    </row>
    <row r="121" spans="3:5" ht="15">
      <c r="C121" s="63"/>
      <c r="D121" s="63"/>
      <c r="E121" s="63"/>
    </row>
    <row r="122" spans="3:5" ht="15">
      <c r="C122" s="63"/>
      <c r="D122" s="63"/>
      <c r="E122" s="63"/>
    </row>
    <row r="123" spans="3:5" ht="15">
      <c r="C123" s="63"/>
      <c r="D123" s="63"/>
      <c r="E123" s="63"/>
    </row>
    <row r="124" spans="3:5" ht="15">
      <c r="C124" s="63"/>
      <c r="D124" s="63"/>
      <c r="E124" s="63"/>
    </row>
    <row r="125" spans="3:5" ht="15">
      <c r="C125" s="63"/>
      <c r="D125" s="63"/>
      <c r="E125" s="63"/>
    </row>
    <row r="126" spans="3:5" ht="15">
      <c r="C126" s="63"/>
      <c r="D126" s="63"/>
      <c r="E126" s="63"/>
    </row>
    <row r="127" spans="3:5" ht="15">
      <c r="C127" s="63"/>
      <c r="D127" s="63"/>
      <c r="E127" s="63"/>
    </row>
    <row r="128" spans="3:5" ht="15">
      <c r="C128" s="63"/>
      <c r="D128" s="63"/>
      <c r="E128" s="63"/>
    </row>
    <row r="129" spans="3:5" ht="15">
      <c r="C129" s="63"/>
      <c r="D129" s="63"/>
      <c r="E129" s="63"/>
    </row>
    <row r="130" spans="3:5" ht="15">
      <c r="C130" s="63"/>
      <c r="D130" s="63"/>
      <c r="E130" s="63"/>
    </row>
    <row r="131" spans="3:5" ht="15">
      <c r="C131" s="63"/>
      <c r="D131" s="63"/>
      <c r="E131" s="63"/>
    </row>
    <row r="132" spans="3:5" ht="15">
      <c r="C132" s="63"/>
      <c r="D132" s="63"/>
      <c r="E132" s="63"/>
    </row>
    <row r="133" spans="3:5" ht="15">
      <c r="C133" s="63"/>
      <c r="D133" s="63"/>
      <c r="E133" s="63"/>
    </row>
    <row r="134" spans="3:5" ht="15">
      <c r="C134" s="63"/>
      <c r="D134" s="63"/>
      <c r="E134" s="63"/>
    </row>
    <row r="135" spans="3:5" ht="15">
      <c r="C135" s="63"/>
      <c r="D135" s="63"/>
      <c r="E135" s="63"/>
    </row>
    <row r="136" spans="3:5" ht="15">
      <c r="C136" s="63"/>
      <c r="D136" s="63"/>
      <c r="E136" s="63"/>
    </row>
    <row r="137" spans="3:5" ht="15">
      <c r="C137" s="63"/>
      <c r="D137" s="63"/>
      <c r="E137" s="63"/>
    </row>
    <row r="138" spans="3:5" ht="15">
      <c r="C138" s="63"/>
      <c r="D138" s="63"/>
      <c r="E138" s="63"/>
    </row>
    <row r="139" spans="3:5" ht="15">
      <c r="C139" s="63"/>
      <c r="D139" s="63"/>
      <c r="E139" s="63"/>
    </row>
    <row r="140" spans="3:5" ht="15">
      <c r="C140" s="63"/>
      <c r="D140" s="63"/>
      <c r="E140" s="63"/>
    </row>
    <row r="141" spans="3:5" ht="15">
      <c r="C141" s="63"/>
      <c r="D141" s="63"/>
      <c r="E141" s="63"/>
    </row>
    <row r="142" spans="3:5" ht="15">
      <c r="C142" s="63"/>
      <c r="D142" s="63"/>
      <c r="E142" s="63"/>
    </row>
    <row r="143" spans="3:5" ht="15">
      <c r="C143" s="63"/>
      <c r="D143" s="63"/>
      <c r="E143" s="63"/>
    </row>
    <row r="144" spans="3:5" ht="15">
      <c r="C144" s="63"/>
      <c r="D144" s="63"/>
      <c r="E144" s="63"/>
    </row>
    <row r="145" spans="3:5" ht="15">
      <c r="C145" s="63"/>
      <c r="D145" s="63"/>
      <c r="E145" s="63"/>
    </row>
    <row r="146" spans="3:5" ht="15">
      <c r="C146" s="63"/>
      <c r="D146" s="63"/>
      <c r="E146" s="63"/>
    </row>
    <row r="147" spans="3:5" ht="15">
      <c r="C147" s="63"/>
      <c r="D147" s="63"/>
      <c r="E147" s="63"/>
    </row>
    <row r="148" spans="3:5" ht="15">
      <c r="C148" s="63"/>
      <c r="D148" s="63"/>
      <c r="E148" s="63"/>
    </row>
    <row r="149" spans="3:5" ht="15">
      <c r="C149" s="63"/>
      <c r="D149" s="63"/>
      <c r="E149" s="63"/>
    </row>
    <row r="150" spans="3:5" ht="15">
      <c r="C150" s="63"/>
      <c r="D150" s="63"/>
      <c r="E150" s="63"/>
    </row>
    <row r="151" spans="3:5" ht="15">
      <c r="C151" s="63"/>
      <c r="D151" s="63"/>
      <c r="E151" s="63"/>
    </row>
    <row r="152" spans="3:5" ht="15">
      <c r="C152" s="63"/>
      <c r="D152" s="63"/>
      <c r="E152" s="63"/>
    </row>
    <row r="153" spans="3:5" ht="15">
      <c r="C153" s="63"/>
      <c r="D153" s="63"/>
      <c r="E153" s="63"/>
    </row>
    <row r="154" spans="3:5" ht="15">
      <c r="C154" s="63"/>
      <c r="D154" s="63"/>
      <c r="E154" s="63"/>
    </row>
    <row r="155" spans="3:5" ht="15">
      <c r="C155" s="63"/>
      <c r="D155" s="63"/>
      <c r="E155" s="63"/>
    </row>
    <row r="156" spans="3:5" ht="15">
      <c r="C156" s="63"/>
      <c r="D156" s="63"/>
      <c r="E156" s="63"/>
    </row>
    <row r="157" spans="3:5" ht="15">
      <c r="C157" s="63"/>
      <c r="D157" s="63"/>
      <c r="E157" s="63"/>
    </row>
    <row r="158" spans="3:5" ht="15">
      <c r="C158" s="63"/>
      <c r="D158" s="63"/>
      <c r="E158" s="63"/>
    </row>
    <row r="159" spans="3:5" ht="15">
      <c r="C159" s="63"/>
      <c r="D159" s="63"/>
      <c r="E159" s="63"/>
    </row>
    <row r="160" spans="3:5" ht="15">
      <c r="C160" s="63"/>
      <c r="D160" s="63"/>
      <c r="E160" s="63"/>
    </row>
    <row r="161" spans="3:5" ht="15">
      <c r="C161" s="63"/>
      <c r="D161" s="63"/>
      <c r="E161" s="63"/>
    </row>
    <row r="162" spans="3:5" ht="15">
      <c r="C162" s="63"/>
      <c r="D162" s="63"/>
      <c r="E162" s="63"/>
    </row>
    <row r="163" spans="3:5" ht="15">
      <c r="C163" s="63"/>
      <c r="D163" s="63"/>
      <c r="E163" s="63"/>
    </row>
    <row r="164" spans="3:5" ht="15">
      <c r="C164" s="63"/>
      <c r="D164" s="63"/>
      <c r="E164" s="63"/>
    </row>
    <row r="165" spans="3:5" ht="15">
      <c r="C165" s="63"/>
      <c r="D165" s="63"/>
      <c r="E165" s="63"/>
    </row>
    <row r="166" spans="3:5" ht="15">
      <c r="C166" s="63"/>
      <c r="D166" s="63"/>
      <c r="E166" s="63"/>
    </row>
    <row r="167" spans="3:5" ht="15">
      <c r="C167" s="63"/>
      <c r="D167" s="63"/>
      <c r="E167" s="63"/>
    </row>
    <row r="168" spans="3:5" ht="15">
      <c r="C168" s="63"/>
      <c r="D168" s="63"/>
      <c r="E168" s="63"/>
    </row>
    <row r="169" spans="3:5" ht="15">
      <c r="C169" s="63"/>
      <c r="D169" s="63"/>
      <c r="E169" s="63"/>
    </row>
    <row r="170" spans="3:5" ht="15">
      <c r="C170" s="63"/>
      <c r="D170" s="63"/>
      <c r="E170" s="63"/>
    </row>
    <row r="171" spans="3:5" ht="15">
      <c r="C171" s="63"/>
      <c r="D171" s="63"/>
      <c r="E171" s="63"/>
    </row>
    <row r="172" spans="3:5" ht="15">
      <c r="C172" s="63"/>
      <c r="D172" s="63"/>
      <c r="E172" s="63"/>
    </row>
    <row r="173" spans="3:5" ht="15">
      <c r="C173" s="63"/>
      <c r="D173" s="63"/>
      <c r="E173" s="63"/>
    </row>
    <row r="174" spans="3:5" ht="15">
      <c r="C174" s="63"/>
      <c r="D174" s="63"/>
      <c r="E174" s="63"/>
    </row>
    <row r="175" spans="3:5" ht="15">
      <c r="C175" s="63"/>
      <c r="D175" s="63"/>
      <c r="E175" s="63"/>
    </row>
    <row r="176" spans="3:5" ht="15">
      <c r="C176" s="63"/>
      <c r="D176" s="63"/>
      <c r="E176" s="63"/>
    </row>
    <row r="177" spans="3:5" ht="15">
      <c r="C177" s="63"/>
      <c r="D177" s="63"/>
      <c r="E177" s="63"/>
    </row>
    <row r="178" spans="3:5" ht="15">
      <c r="C178" s="63"/>
      <c r="D178" s="63"/>
      <c r="E178" s="63"/>
    </row>
    <row r="179" spans="3:5" ht="15">
      <c r="C179" s="63"/>
      <c r="D179" s="63"/>
      <c r="E179" s="63"/>
    </row>
    <row r="180" spans="3:5" ht="15">
      <c r="C180" s="63"/>
      <c r="D180" s="63"/>
      <c r="E180" s="63"/>
    </row>
    <row r="181" spans="3:5" ht="15">
      <c r="C181" s="63"/>
      <c r="D181" s="63"/>
      <c r="E181" s="63"/>
    </row>
    <row r="182" spans="3:5" ht="15">
      <c r="C182" s="63"/>
      <c r="D182" s="63"/>
      <c r="E182" s="63"/>
    </row>
    <row r="183" spans="3:5" ht="15">
      <c r="C183" s="63"/>
      <c r="D183" s="63"/>
      <c r="E183" s="63"/>
    </row>
    <row r="184" spans="3:5" ht="15">
      <c r="C184" s="63"/>
      <c r="D184" s="63"/>
      <c r="E184" s="63"/>
    </row>
    <row r="185" spans="3:5" ht="15">
      <c r="C185" s="63"/>
      <c r="D185" s="63"/>
      <c r="E185" s="63"/>
    </row>
  </sheetData>
  <mergeCells count="1">
    <mergeCell ref="A1:E1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8"/>
  <sheetViews>
    <sheetView workbookViewId="0" topLeftCell="A25">
      <selection activeCell="F16" sqref="F16"/>
    </sheetView>
  </sheetViews>
  <sheetFormatPr defaultColWidth="11.421875" defaultRowHeight="15"/>
  <cols>
    <col min="1" max="1" width="9.8515625" style="0" customWidth="1"/>
    <col min="2" max="2" width="34.28125" style="0" bestFit="1" customWidth="1"/>
    <col min="3" max="3" width="12.421875" style="0" customWidth="1"/>
    <col min="4" max="4" width="14.421875" style="0" customWidth="1"/>
    <col min="5" max="6" width="10.7109375" style="0" customWidth="1"/>
    <col min="7" max="7" width="26.00390625" style="0" customWidth="1"/>
    <col min="8" max="8" width="14.00390625" style="0" customWidth="1"/>
    <col min="9" max="9" width="9.28125" style="0" customWidth="1"/>
    <col min="10" max="10" width="9.00390625" style="0" customWidth="1"/>
    <col min="11" max="11" width="8.7109375" style="0" customWidth="1"/>
    <col min="12" max="12" width="7.7109375" style="0" customWidth="1"/>
    <col min="13" max="13" width="8.57421875" style="0" customWidth="1"/>
  </cols>
  <sheetData>
    <row r="1" spans="1:4" ht="23.25">
      <c r="A1" s="195" t="s">
        <v>357</v>
      </c>
      <c r="B1" s="196"/>
      <c r="C1" s="196"/>
      <c r="D1" s="196"/>
    </row>
    <row r="2" spans="1:5" ht="23.45" customHeight="1">
      <c r="A2" s="156" t="s">
        <v>417</v>
      </c>
      <c r="B2" s="2"/>
      <c r="C2" s="2"/>
      <c r="D2" s="10"/>
      <c r="E2" s="165"/>
    </row>
    <row r="3" spans="1:8" ht="15">
      <c r="A3" s="17" t="s">
        <v>0</v>
      </c>
      <c r="B3" s="18" t="s">
        <v>1</v>
      </c>
      <c r="C3" s="19" t="s">
        <v>105</v>
      </c>
      <c r="D3" s="157" t="s">
        <v>343</v>
      </c>
      <c r="E3" s="140" t="s">
        <v>361</v>
      </c>
      <c r="F3" s="88" t="s">
        <v>370</v>
      </c>
      <c r="G3" s="89"/>
      <c r="H3" s="90"/>
    </row>
    <row r="4" spans="3:11" ht="15">
      <c r="C4" s="4"/>
      <c r="D4" s="158">
        <v>0</v>
      </c>
      <c r="E4" s="148"/>
      <c r="G4" s="4"/>
      <c r="H4" s="4"/>
      <c r="K4" s="96"/>
    </row>
    <row r="5" spans="1:11" ht="15">
      <c r="A5" t="s">
        <v>97</v>
      </c>
      <c r="B5" t="s">
        <v>98</v>
      </c>
      <c r="C5" s="4">
        <v>-85000</v>
      </c>
      <c r="D5" s="158">
        <v>-110000</v>
      </c>
      <c r="E5" s="148">
        <v>-85000</v>
      </c>
      <c r="F5" s="171">
        <v>-90000</v>
      </c>
      <c r="K5" s="96"/>
    </row>
    <row r="6" spans="1:11" ht="15">
      <c r="A6" s="12">
        <v>3120</v>
      </c>
      <c r="B6" t="s">
        <v>193</v>
      </c>
      <c r="C6" s="4">
        <v>-80000</v>
      </c>
      <c r="D6" s="158"/>
      <c r="E6" s="148"/>
      <c r="K6" s="96"/>
    </row>
    <row r="7" spans="1:8" ht="15">
      <c r="A7" s="12">
        <v>3211</v>
      </c>
      <c r="B7" t="s">
        <v>358</v>
      </c>
      <c r="C7" s="4"/>
      <c r="D7" s="158">
        <v>-1700</v>
      </c>
      <c r="E7" s="148">
        <v>-10000</v>
      </c>
      <c r="F7" s="4"/>
      <c r="H7" s="4"/>
    </row>
    <row r="8" spans="1:6" ht="15">
      <c r="A8" t="s">
        <v>203</v>
      </c>
      <c r="B8" t="s">
        <v>204</v>
      </c>
      <c r="C8" s="4"/>
      <c r="D8" s="158"/>
      <c r="E8" s="148"/>
      <c r="F8" s="4"/>
    </row>
    <row r="9" spans="1:6" ht="15">
      <c r="A9" t="s">
        <v>277</v>
      </c>
      <c r="B9" t="s">
        <v>278</v>
      </c>
      <c r="C9" s="4"/>
      <c r="D9" s="158"/>
      <c r="E9" s="162"/>
      <c r="F9" s="28"/>
    </row>
    <row r="10" spans="1:6" ht="15">
      <c r="A10" t="s">
        <v>205</v>
      </c>
      <c r="B10" t="s">
        <v>359</v>
      </c>
      <c r="C10" s="4"/>
      <c r="D10" s="158">
        <v>-20000</v>
      </c>
      <c r="E10" s="148"/>
      <c r="F10" s="28"/>
    </row>
    <row r="11" spans="1:6" ht="15">
      <c r="A11" t="s">
        <v>279</v>
      </c>
      <c r="B11" t="s">
        <v>360</v>
      </c>
      <c r="C11" s="4">
        <v>0</v>
      </c>
      <c r="D11" s="158">
        <v>-67805</v>
      </c>
      <c r="E11" s="148"/>
      <c r="F11" s="28"/>
    </row>
    <row r="12" spans="1:5" ht="15">
      <c r="A12" s="12">
        <v>3416</v>
      </c>
      <c r="B12" t="s">
        <v>418</v>
      </c>
      <c r="C12" s="4">
        <v>-135000</v>
      </c>
      <c r="D12" s="158"/>
      <c r="E12" s="148"/>
    </row>
    <row r="13" spans="1:5" ht="15">
      <c r="A13" s="12">
        <v>3420</v>
      </c>
      <c r="B13" t="s">
        <v>390</v>
      </c>
      <c r="C13" s="4">
        <v>-57612</v>
      </c>
      <c r="D13" s="158"/>
      <c r="E13" s="148"/>
    </row>
    <row r="14" spans="1:5" ht="15">
      <c r="A14" s="12">
        <v>3920</v>
      </c>
      <c r="B14" t="s">
        <v>7</v>
      </c>
      <c r="C14" s="4">
        <v>1000</v>
      </c>
      <c r="D14" s="158"/>
      <c r="E14" s="148"/>
    </row>
    <row r="15" spans="1:6" ht="15">
      <c r="A15" t="s">
        <v>126</v>
      </c>
      <c r="B15" t="s">
        <v>127</v>
      </c>
      <c r="C15" s="4">
        <v>-23697</v>
      </c>
      <c r="D15" s="158">
        <v>-35000</v>
      </c>
      <c r="E15" s="148">
        <v>-71250</v>
      </c>
      <c r="F15" s="171">
        <v>-47500</v>
      </c>
    </row>
    <row r="16" spans="1:5" ht="15">
      <c r="A16" s="12">
        <v>3970</v>
      </c>
      <c r="B16" t="s">
        <v>305</v>
      </c>
      <c r="C16" s="4"/>
      <c r="D16" s="158"/>
      <c r="E16" s="149"/>
    </row>
    <row r="17" spans="1:6" ht="15.75" thickBot="1">
      <c r="A17" s="22"/>
      <c r="B17" s="7" t="s">
        <v>209</v>
      </c>
      <c r="C17" s="14">
        <f>SUM(C4:C16)</f>
        <v>-380309</v>
      </c>
      <c r="D17" s="159">
        <f>SUM(D4:D16)</f>
        <v>-234505</v>
      </c>
      <c r="E17" s="150">
        <f>SUM(E4:E16)</f>
        <v>-166250</v>
      </c>
      <c r="F17" s="150">
        <f>SUM(F4:F16)</f>
        <v>-137500</v>
      </c>
    </row>
    <row r="18" spans="1:5" ht="15">
      <c r="A18" s="20"/>
      <c r="C18" s="4"/>
      <c r="D18" s="160"/>
      <c r="E18" s="151"/>
    </row>
    <row r="19" spans="1:5" ht="15">
      <c r="A19" t="s">
        <v>239</v>
      </c>
      <c r="B19" t="s">
        <v>240</v>
      </c>
      <c r="C19" s="4"/>
      <c r="D19" s="158"/>
      <c r="E19" s="161"/>
    </row>
    <row r="20" spans="1:5" ht="15">
      <c r="A20" s="12">
        <v>4400</v>
      </c>
      <c r="B20" t="s">
        <v>288</v>
      </c>
      <c r="C20" s="4"/>
      <c r="D20" s="158">
        <v>500</v>
      </c>
      <c r="E20" s="163"/>
    </row>
    <row r="21" spans="1:5" ht="15">
      <c r="A21" t="s">
        <v>210</v>
      </c>
      <c r="B21" t="s">
        <v>175</v>
      </c>
      <c r="C21" s="4"/>
      <c r="D21" s="158"/>
      <c r="E21" s="170">
        <v>18750</v>
      </c>
    </row>
    <row r="22" spans="1:6" ht="15">
      <c r="A22" t="s">
        <v>130</v>
      </c>
      <c r="B22" t="s">
        <v>131</v>
      </c>
      <c r="C22" s="4">
        <v>31017</v>
      </c>
      <c r="D22" s="158"/>
      <c r="E22" s="170">
        <v>11250</v>
      </c>
      <c r="F22" s="171">
        <v>10000</v>
      </c>
    </row>
    <row r="23" spans="1:6" ht="15">
      <c r="A23" t="s">
        <v>214</v>
      </c>
      <c r="B23" t="s">
        <v>285</v>
      </c>
      <c r="C23" s="4">
        <v>408</v>
      </c>
      <c r="D23" s="158">
        <v>5000</v>
      </c>
      <c r="E23" s="151"/>
      <c r="F23" s="171">
        <v>5000</v>
      </c>
    </row>
    <row r="24" spans="1:6" ht="15">
      <c r="A24" t="s">
        <v>134</v>
      </c>
      <c r="B24" t="s">
        <v>135</v>
      </c>
      <c r="C24" s="4"/>
      <c r="D24" s="158">
        <v>10000</v>
      </c>
      <c r="E24" s="170">
        <v>16000</v>
      </c>
      <c r="F24" s="171">
        <v>20000</v>
      </c>
    </row>
    <row r="25" spans="1:6" ht="15">
      <c r="A25" t="s">
        <v>14</v>
      </c>
      <c r="B25" t="s">
        <v>15</v>
      </c>
      <c r="C25" s="85">
        <v>6320</v>
      </c>
      <c r="D25" s="158"/>
      <c r="E25" s="170">
        <v>1760</v>
      </c>
      <c r="F25" s="171">
        <v>2200</v>
      </c>
    </row>
    <row r="26" spans="1:5" ht="15">
      <c r="A26" s="12">
        <v>5110</v>
      </c>
      <c r="B26" t="s">
        <v>17</v>
      </c>
      <c r="C26" s="85">
        <v>61950</v>
      </c>
      <c r="D26" s="158"/>
      <c r="E26" s="170"/>
    </row>
    <row r="27" spans="1:6" ht="15">
      <c r="A27" t="s">
        <v>22</v>
      </c>
      <c r="B27" t="s">
        <v>23</v>
      </c>
      <c r="C27" s="85">
        <v>8735</v>
      </c>
      <c r="D27" s="158"/>
      <c r="E27" s="170">
        <v>2256</v>
      </c>
      <c r="F27" s="171">
        <v>2800</v>
      </c>
    </row>
    <row r="28" spans="1:5" ht="15">
      <c r="A28" s="12">
        <v>5410</v>
      </c>
      <c r="B28" t="s">
        <v>419</v>
      </c>
      <c r="C28" s="85">
        <v>891</v>
      </c>
      <c r="D28" s="158"/>
      <c r="E28" s="170"/>
    </row>
    <row r="29" spans="1:5" ht="15">
      <c r="A29" t="s">
        <v>26</v>
      </c>
      <c r="B29" t="s">
        <v>27</v>
      </c>
      <c r="C29" s="4"/>
      <c r="D29" s="158"/>
      <c r="E29" s="151"/>
    </row>
    <row r="30" spans="1:5" ht="15">
      <c r="A30" s="12">
        <v>5990</v>
      </c>
      <c r="B30" t="s">
        <v>297</v>
      </c>
      <c r="C30" s="4"/>
      <c r="D30" s="158"/>
      <c r="E30" s="164"/>
    </row>
    <row r="31" spans="1:5" ht="15">
      <c r="A31" s="12">
        <v>6340</v>
      </c>
      <c r="B31" t="s">
        <v>306</v>
      </c>
      <c r="C31" s="4">
        <v>11803</v>
      </c>
      <c r="D31" s="158">
        <v>20000</v>
      </c>
      <c r="E31" s="151">
        <v>15000</v>
      </c>
    </row>
    <row r="32" spans="1:6" ht="15">
      <c r="A32" s="12">
        <v>6550</v>
      </c>
      <c r="B32" t="s">
        <v>298</v>
      </c>
      <c r="C32" s="4"/>
      <c r="D32" s="158">
        <v>159979</v>
      </c>
      <c r="E32" s="151">
        <v>55000</v>
      </c>
      <c r="F32" s="171">
        <v>30000</v>
      </c>
    </row>
    <row r="33" spans="1:5" ht="15">
      <c r="A33" s="12">
        <v>6552</v>
      </c>
      <c r="B33" t="s">
        <v>420</v>
      </c>
      <c r="C33" s="4">
        <v>-3669</v>
      </c>
      <c r="D33" s="158"/>
      <c r="E33" s="151"/>
    </row>
    <row r="34" spans="1:6" ht="15">
      <c r="A34" s="12">
        <v>6562</v>
      </c>
      <c r="B34" t="s">
        <v>421</v>
      </c>
      <c r="C34" s="4">
        <v>56043</v>
      </c>
      <c r="D34" s="158"/>
      <c r="E34" s="151"/>
      <c r="F34" s="171">
        <v>25000</v>
      </c>
    </row>
    <row r="35" spans="1:5" ht="15">
      <c r="A35" s="12">
        <v>6610</v>
      </c>
      <c r="B35" t="s">
        <v>422</v>
      </c>
      <c r="C35" s="4">
        <v>2430</v>
      </c>
      <c r="D35" s="158"/>
      <c r="E35" s="151"/>
    </row>
    <row r="36" spans="1:5" ht="15">
      <c r="A36" s="12">
        <v>6690</v>
      </c>
      <c r="B36" t="s">
        <v>423</v>
      </c>
      <c r="C36" s="4">
        <v>46941</v>
      </c>
      <c r="D36" s="158"/>
      <c r="E36" s="151"/>
    </row>
    <row r="37" spans="1:5" ht="14.25" customHeight="1">
      <c r="A37" t="s">
        <v>52</v>
      </c>
      <c r="B37" t="s">
        <v>53</v>
      </c>
      <c r="C37" s="4">
        <v>190</v>
      </c>
      <c r="D37" s="158"/>
      <c r="E37" s="164"/>
    </row>
    <row r="38" spans="1:5" ht="14.25" customHeight="1">
      <c r="A38" s="12">
        <v>6861</v>
      </c>
      <c r="B38" t="s">
        <v>61</v>
      </c>
      <c r="C38" s="4">
        <v>5885</v>
      </c>
      <c r="D38" s="158"/>
      <c r="E38" s="164"/>
    </row>
    <row r="39" spans="1:6" ht="15">
      <c r="A39" t="s">
        <v>220</v>
      </c>
      <c r="B39" t="s">
        <v>221</v>
      </c>
      <c r="C39" s="4">
        <v>1397</v>
      </c>
      <c r="D39" s="158">
        <v>5000</v>
      </c>
      <c r="E39" s="151">
        <v>5000</v>
      </c>
      <c r="F39" s="171">
        <v>5000</v>
      </c>
    </row>
    <row r="40" spans="1:6" ht="15">
      <c r="A40" s="12">
        <v>6871</v>
      </c>
      <c r="B40" t="s">
        <v>137</v>
      </c>
      <c r="C40" s="4"/>
      <c r="D40" s="158"/>
      <c r="E40" s="151">
        <v>15000</v>
      </c>
      <c r="F40" s="171">
        <v>20000</v>
      </c>
    </row>
    <row r="41" spans="1:5" ht="15">
      <c r="A41" s="12">
        <v>6903</v>
      </c>
      <c r="B41" t="s">
        <v>286</v>
      </c>
      <c r="C41" s="4"/>
      <c r="D41" s="158">
        <v>30000</v>
      </c>
      <c r="E41" s="164"/>
    </row>
    <row r="42" spans="1:5" ht="15">
      <c r="A42" t="s">
        <v>138</v>
      </c>
      <c r="B42" t="s">
        <v>139</v>
      </c>
      <c r="C42" s="85"/>
      <c r="D42" s="158"/>
      <c r="E42" s="151"/>
    </row>
    <row r="43" spans="1:5" ht="15">
      <c r="A43" t="s">
        <v>280</v>
      </c>
      <c r="B43" t="s">
        <v>281</v>
      </c>
      <c r="C43" s="4"/>
      <c r="D43" s="158"/>
      <c r="E43" s="151"/>
    </row>
    <row r="44" spans="1:5" ht="15">
      <c r="A44" s="12">
        <v>7147</v>
      </c>
      <c r="B44" t="s">
        <v>424</v>
      </c>
      <c r="C44" s="4">
        <v>4032</v>
      </c>
      <c r="D44" s="158"/>
      <c r="E44" s="151"/>
    </row>
    <row r="45" spans="1:5" ht="15">
      <c r="A45" t="s">
        <v>78</v>
      </c>
      <c r="B45" t="s">
        <v>287</v>
      </c>
      <c r="C45" s="4"/>
      <c r="D45" s="158"/>
      <c r="E45" s="151"/>
    </row>
    <row r="46" spans="1:6" ht="15">
      <c r="A46" s="12">
        <v>7475</v>
      </c>
      <c r="B46" t="s">
        <v>282</v>
      </c>
      <c r="C46" s="4">
        <v>4500</v>
      </c>
      <c r="D46" s="158">
        <v>6000</v>
      </c>
      <c r="E46" s="151">
        <v>7500</v>
      </c>
      <c r="F46" s="171">
        <v>6000</v>
      </c>
    </row>
    <row r="47" spans="1:5" ht="14.45" customHeight="1">
      <c r="A47" t="s">
        <v>283</v>
      </c>
      <c r="B47" t="s">
        <v>284</v>
      </c>
      <c r="C47" s="4"/>
      <c r="D47" s="158"/>
      <c r="E47" s="151"/>
    </row>
    <row r="48" spans="1:6" ht="15">
      <c r="A48" t="s">
        <v>226</v>
      </c>
      <c r="B48" t="s">
        <v>227</v>
      </c>
      <c r="C48" s="4">
        <v>547</v>
      </c>
      <c r="D48" s="158">
        <v>2500</v>
      </c>
      <c r="E48" s="151">
        <v>3000</v>
      </c>
      <c r="F48" s="171">
        <v>1000</v>
      </c>
    </row>
    <row r="49" spans="1:5" ht="15">
      <c r="A49" t="s">
        <v>81</v>
      </c>
      <c r="B49" t="s">
        <v>82</v>
      </c>
      <c r="C49" s="4">
        <v>9875</v>
      </c>
      <c r="D49" s="158"/>
      <c r="E49" s="151"/>
    </row>
    <row r="50" spans="1:6" ht="15">
      <c r="A50" s="12">
        <v>7720</v>
      </c>
      <c r="B50" t="s">
        <v>367</v>
      </c>
      <c r="C50" s="4"/>
      <c r="D50" s="158"/>
      <c r="E50" s="151">
        <v>10000</v>
      </c>
      <c r="F50" s="171">
        <v>5000</v>
      </c>
    </row>
    <row r="51" spans="1:6" ht="15">
      <c r="A51" s="12">
        <v>7730</v>
      </c>
      <c r="B51" t="s">
        <v>368</v>
      </c>
      <c r="C51" s="4"/>
      <c r="D51" s="158"/>
      <c r="E51" s="151">
        <v>10000</v>
      </c>
      <c r="F51" s="171">
        <v>10000</v>
      </c>
    </row>
    <row r="52" spans="1:5" ht="15">
      <c r="A52" t="s">
        <v>83</v>
      </c>
      <c r="B52" t="s">
        <v>84</v>
      </c>
      <c r="C52" s="4">
        <v>40</v>
      </c>
      <c r="D52" s="158"/>
      <c r="E52" s="166"/>
    </row>
    <row r="53" spans="1:5" ht="15">
      <c r="A53" s="12">
        <v>7771</v>
      </c>
      <c r="B53" t="s">
        <v>404</v>
      </c>
      <c r="C53" s="4">
        <v>8</v>
      </c>
      <c r="D53" s="158"/>
      <c r="E53" s="151"/>
    </row>
    <row r="54" spans="1:6" ht="15.75" thickBot="1">
      <c r="A54" s="7"/>
      <c r="B54" s="7" t="s">
        <v>121</v>
      </c>
      <c r="C54" s="14">
        <f>SUM(C19:C53)</f>
        <v>249343</v>
      </c>
      <c r="D54" s="159">
        <f>SUM(D19:D52)</f>
        <v>238979</v>
      </c>
      <c r="E54" s="150">
        <f>SUM(E19:E52)</f>
        <v>170516</v>
      </c>
      <c r="F54" s="150">
        <f>SUM(F19:F52)</f>
        <v>142000</v>
      </c>
    </row>
    <row r="55" ht="4.9" customHeight="1">
      <c r="D55" s="4"/>
    </row>
    <row r="56" spans="1:6" ht="15.75" thickBot="1">
      <c r="A56" s="24"/>
      <c r="B56" s="24" t="s">
        <v>108</v>
      </c>
      <c r="C56" s="86">
        <f>C17+C54</f>
        <v>-130966</v>
      </c>
      <c r="D56" s="86">
        <f>D17+D54</f>
        <v>4474</v>
      </c>
      <c r="E56" s="86">
        <f>E17+E54</f>
        <v>4266</v>
      </c>
      <c r="F56" s="86">
        <f>F17+F54</f>
        <v>4500</v>
      </c>
    </row>
    <row r="58" spans="2:8" ht="18.75">
      <c r="B58" s="99"/>
      <c r="H58" s="96"/>
    </row>
    <row r="59" ht="15">
      <c r="H59" s="96"/>
    </row>
    <row r="60" spans="2:8" ht="15">
      <c r="B60" s="28"/>
      <c r="H60" s="98"/>
    </row>
    <row r="62" ht="15">
      <c r="E62" s="12"/>
    </row>
    <row r="65" spans="7:8" ht="15">
      <c r="G65" s="4"/>
      <c r="H65" s="4"/>
    </row>
    <row r="66" spans="7:8" ht="15">
      <c r="G66" s="4"/>
      <c r="H66" s="4"/>
    </row>
    <row r="67" spans="5:8" ht="15">
      <c r="E67" s="29"/>
      <c r="F67" s="29"/>
      <c r="G67" s="27"/>
      <c r="H67" s="27"/>
    </row>
    <row r="68" spans="5:8" ht="15">
      <c r="E68" s="79"/>
      <c r="F68" s="80"/>
      <c r="G68" s="43"/>
      <c r="H68" s="43"/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6"/>
  <sheetViews>
    <sheetView workbookViewId="0" topLeftCell="A1">
      <selection activeCell="G11" sqref="G11"/>
    </sheetView>
  </sheetViews>
  <sheetFormatPr defaultColWidth="11.421875" defaultRowHeight="15"/>
  <cols>
    <col min="1" max="1" width="23.421875" style="0" customWidth="1"/>
    <col min="2" max="3" width="15.57421875" style="0" bestFit="1" customWidth="1"/>
    <col min="4" max="4" width="14.7109375" style="0" customWidth="1"/>
    <col min="5" max="6" width="15.57421875" style="0" bestFit="1" customWidth="1"/>
    <col min="7" max="7" width="14.7109375" style="0" customWidth="1"/>
  </cols>
  <sheetData>
    <row r="1" spans="1:7" ht="55.15" customHeight="1" thickBot="1">
      <c r="A1" s="56" t="s">
        <v>428</v>
      </c>
      <c r="B1" s="16"/>
      <c r="C1" s="16"/>
      <c r="D1" s="16"/>
      <c r="E1" s="16"/>
      <c r="F1" s="16"/>
      <c r="G1" s="16"/>
    </row>
    <row r="2" ht="32.45" customHeight="1" thickBot="1">
      <c r="A2" s="58"/>
    </row>
    <row r="3" spans="1:7" ht="21.75" thickBot="1">
      <c r="A3" s="38"/>
      <c r="B3" s="197" t="s">
        <v>429</v>
      </c>
      <c r="C3" s="198"/>
      <c r="D3" s="199"/>
      <c r="E3" s="197" t="s">
        <v>427</v>
      </c>
      <c r="F3" s="198"/>
      <c r="G3" s="199"/>
    </row>
    <row r="4" spans="1:7" ht="18.75">
      <c r="A4" s="39" t="s">
        <v>249</v>
      </c>
      <c r="B4" s="40" t="s">
        <v>233</v>
      </c>
      <c r="C4" s="41" t="s">
        <v>250</v>
      </c>
      <c r="D4" s="42" t="s">
        <v>251</v>
      </c>
      <c r="E4" s="40" t="s">
        <v>233</v>
      </c>
      <c r="F4" s="41" t="s">
        <v>250</v>
      </c>
      <c r="G4" s="42" t="s">
        <v>251</v>
      </c>
    </row>
    <row r="5" spans="1:7" ht="18.75">
      <c r="A5" s="44" t="s">
        <v>252</v>
      </c>
      <c r="B5" s="45">
        <f>Hovedlaget!C40</f>
        <v>-4122699.3</v>
      </c>
      <c r="C5" s="46">
        <f>(Hovedlaget!C118+Hovedlaget!C127)</f>
        <v>3778133.52</v>
      </c>
      <c r="D5" s="47">
        <f>SUM(B5:C5)</f>
        <v>-344565.7799999998</v>
      </c>
      <c r="E5" s="45">
        <f>Hovedlaget!H40</f>
        <v>-3520000</v>
      </c>
      <c r="F5" s="46">
        <f>(Hovedlaget!H118+Hovedlaget!H127)</f>
        <v>3585000</v>
      </c>
      <c r="G5" s="57">
        <f>SUM(E5:F5)</f>
        <v>65000</v>
      </c>
    </row>
    <row r="6" spans="1:7" ht="18.75">
      <c r="A6" s="44" t="s">
        <v>253</v>
      </c>
      <c r="B6" s="45">
        <f>Fotball!C28</f>
        <v>-1027796</v>
      </c>
      <c r="C6" s="46">
        <f>Fotball!C101</f>
        <v>917401</v>
      </c>
      <c r="D6" s="57">
        <f>SUM(B6:C6)</f>
        <v>-110395</v>
      </c>
      <c r="E6" s="45">
        <f>Fotball!F28</f>
        <v>-1245000</v>
      </c>
      <c r="F6" s="46">
        <f>Fotball!F101</f>
        <v>1256500</v>
      </c>
      <c r="G6" s="47">
        <f aca="true" t="shared" si="0" ref="G5:G9">SUM(E6:F6)</f>
        <v>11500</v>
      </c>
    </row>
    <row r="7" spans="1:7" ht="18.75">
      <c r="A7" s="44" t="s">
        <v>254</v>
      </c>
      <c r="B7" s="72">
        <f>Håndball!C22</f>
        <v>-657701</v>
      </c>
      <c r="C7" s="73">
        <f>Håndball!C78</f>
        <v>702053</v>
      </c>
      <c r="D7" s="57">
        <f>SUM(B7:C7)</f>
        <v>44352</v>
      </c>
      <c r="E7" s="72">
        <f>Håndball!F22</f>
        <v>-750000</v>
      </c>
      <c r="F7" s="73">
        <f>Håndball!F78</f>
        <v>757100</v>
      </c>
      <c r="G7" s="57">
        <f t="shared" si="0"/>
        <v>7100</v>
      </c>
    </row>
    <row r="8" spans="1:7" ht="18.75">
      <c r="A8" s="44" t="s">
        <v>255</v>
      </c>
      <c r="B8" s="72">
        <f>Barn!C12</f>
        <v>-37441</v>
      </c>
      <c r="C8" s="73">
        <f>Barn!C31</f>
        <v>74759</v>
      </c>
      <c r="D8" s="47">
        <f>SUM(B8:C8)</f>
        <v>37318</v>
      </c>
      <c r="E8" s="72">
        <f>Barn!F12</f>
        <v>-77500</v>
      </c>
      <c r="F8" s="73">
        <f>Barn!F31</f>
        <v>76500</v>
      </c>
      <c r="G8" s="47">
        <f t="shared" si="0"/>
        <v>-1000</v>
      </c>
    </row>
    <row r="9" spans="1:7" ht="18.75">
      <c r="A9" s="44" t="s">
        <v>357</v>
      </c>
      <c r="B9" s="45">
        <f>'E-Sport'!C17</f>
        <v>-380309</v>
      </c>
      <c r="C9" s="46">
        <f>'E-Sport'!C54</f>
        <v>249343</v>
      </c>
      <c r="D9" s="47">
        <f>SUM(B9:C9)</f>
        <v>-130966</v>
      </c>
      <c r="E9" s="45">
        <f>'E-Sport'!F17</f>
        <v>-137500</v>
      </c>
      <c r="F9" s="46">
        <f>'E-Sport'!F54</f>
        <v>142000</v>
      </c>
      <c r="G9" s="47">
        <f t="shared" si="0"/>
        <v>4500</v>
      </c>
    </row>
    <row r="10" spans="1:7" ht="19.5" thickBot="1">
      <c r="A10" s="48"/>
      <c r="B10" s="49"/>
      <c r="C10" s="50"/>
      <c r="D10" s="101"/>
      <c r="E10" s="49"/>
      <c r="F10" s="50"/>
      <c r="G10" s="51"/>
    </row>
    <row r="11" spans="1:9" ht="24" customHeight="1" thickBot="1">
      <c r="A11" s="52" t="s">
        <v>256</v>
      </c>
      <c r="B11" s="53">
        <f aca="true" t="shared" si="1" ref="B11:G11">SUM(B5:B10)</f>
        <v>-6225946.3</v>
      </c>
      <c r="C11" s="54">
        <f t="shared" si="1"/>
        <v>5721689.52</v>
      </c>
      <c r="D11" s="97">
        <f t="shared" si="1"/>
        <v>-504256.7799999998</v>
      </c>
      <c r="E11" s="53">
        <f t="shared" si="1"/>
        <v>-5730000</v>
      </c>
      <c r="F11" s="54">
        <f t="shared" si="1"/>
        <v>5817100</v>
      </c>
      <c r="G11" s="55">
        <f t="shared" si="1"/>
        <v>87100</v>
      </c>
      <c r="I11" s="100"/>
    </row>
    <row r="12" ht="19.5" thickBot="1">
      <c r="C12" s="59"/>
    </row>
    <row r="13" spans="1:7" ht="21.75" thickBot="1">
      <c r="A13" s="38"/>
      <c r="B13" s="197"/>
      <c r="C13" s="198"/>
      <c r="D13" s="199"/>
      <c r="E13" s="197" t="s">
        <v>369</v>
      </c>
      <c r="F13" s="198"/>
      <c r="G13" s="199"/>
    </row>
    <row r="14" spans="1:7" ht="19.9" customHeight="1">
      <c r="A14" s="39" t="s">
        <v>249</v>
      </c>
      <c r="B14" s="40" t="s">
        <v>233</v>
      </c>
      <c r="C14" s="41" t="s">
        <v>250</v>
      </c>
      <c r="D14" s="42" t="s">
        <v>251</v>
      </c>
      <c r="E14" s="40" t="s">
        <v>233</v>
      </c>
      <c r="F14" s="41" t="s">
        <v>250</v>
      </c>
      <c r="G14" s="42" t="s">
        <v>251</v>
      </c>
    </row>
    <row r="15" spans="1:7" ht="18.75">
      <c r="A15" s="44" t="s">
        <v>252</v>
      </c>
      <c r="B15" s="45"/>
      <c r="C15" s="46"/>
      <c r="D15" s="57">
        <f>SUM(B15:C15)</f>
        <v>0</v>
      </c>
      <c r="E15" s="45">
        <f>Hovedlaget!G40</f>
        <v>-3175000</v>
      </c>
      <c r="F15" s="46">
        <f>Hovedlaget!G118+Hovedlaget!G127</f>
        <v>3128400</v>
      </c>
      <c r="G15" s="57">
        <f>E15+F15</f>
        <v>-46600</v>
      </c>
    </row>
    <row r="16" spans="1:7" ht="18.75">
      <c r="A16" s="44" t="s">
        <v>253</v>
      </c>
      <c r="B16" s="45"/>
      <c r="C16" s="46"/>
      <c r="D16" s="95">
        <f>SUM(B16:C16)</f>
        <v>0</v>
      </c>
      <c r="E16" s="45">
        <f>Fotball!E28</f>
        <v>-1105000</v>
      </c>
      <c r="F16" s="46">
        <f>Fotball!E101</f>
        <v>1114000</v>
      </c>
      <c r="G16" s="57">
        <f aca="true" t="shared" si="2" ref="G16:G19">E16+F16</f>
        <v>9000</v>
      </c>
    </row>
    <row r="17" spans="1:7" ht="18.75">
      <c r="A17" s="44" t="s">
        <v>254</v>
      </c>
      <c r="B17" s="72"/>
      <c r="C17" s="73"/>
      <c r="D17" s="47">
        <f>SUM(B17:C17)</f>
        <v>0</v>
      </c>
      <c r="E17" s="45">
        <f>Håndball!E22</f>
        <v>-685000</v>
      </c>
      <c r="F17" s="46">
        <f>Håndball!E78</f>
        <v>696100</v>
      </c>
      <c r="G17" s="57">
        <f t="shared" si="2"/>
        <v>11100</v>
      </c>
    </row>
    <row r="18" spans="1:7" ht="18.75">
      <c r="A18" s="44" t="s">
        <v>255</v>
      </c>
      <c r="B18" s="45"/>
      <c r="C18" s="46"/>
      <c r="D18" s="47">
        <f aca="true" t="shared" si="3" ref="D18">SUM(B18:C18)</f>
        <v>0</v>
      </c>
      <c r="E18" s="45">
        <f>Barn!E12</f>
        <v>-74500</v>
      </c>
      <c r="F18" s="46">
        <f>Barn!E31</f>
        <v>74500</v>
      </c>
      <c r="G18" s="57">
        <f t="shared" si="2"/>
        <v>0</v>
      </c>
    </row>
    <row r="19" spans="1:7" ht="18.75">
      <c r="A19" s="167" t="s">
        <v>357</v>
      </c>
      <c r="B19" s="168"/>
      <c r="C19" s="169"/>
      <c r="D19" s="47"/>
      <c r="E19" s="45">
        <f>'E-Sport'!E17</f>
        <v>-166250</v>
      </c>
      <c r="F19" s="46">
        <f>'E-Sport'!E54</f>
        <v>170516</v>
      </c>
      <c r="G19" s="57">
        <f t="shared" si="2"/>
        <v>4266</v>
      </c>
    </row>
    <row r="20" spans="1:7" ht="19.5" thickBot="1">
      <c r="A20" s="48"/>
      <c r="B20" s="49"/>
      <c r="C20" s="50"/>
      <c r="D20" s="57"/>
      <c r="E20" s="45"/>
      <c r="F20" s="46"/>
      <c r="G20" s="47"/>
    </row>
    <row r="21" spans="1:7" ht="19.5" thickBot="1">
      <c r="A21" s="52" t="s">
        <v>256</v>
      </c>
      <c r="B21" s="53">
        <f aca="true" t="shared" si="4" ref="B21:D21">SUM(B15:B20)</f>
        <v>0</v>
      </c>
      <c r="C21" s="54">
        <f t="shared" si="4"/>
        <v>0</v>
      </c>
      <c r="D21" s="97">
        <f t="shared" si="4"/>
        <v>0</v>
      </c>
      <c r="E21" s="53">
        <f>SUM(E15:E20)</f>
        <v>-5205750</v>
      </c>
      <c r="F21" s="54">
        <f>SUM(F15:F20)</f>
        <v>5183516</v>
      </c>
      <c r="G21" s="55">
        <f>SUM(G15:G20)</f>
        <v>-22234</v>
      </c>
    </row>
    <row r="22" spans="1:4" ht="18.75">
      <c r="A22" s="38"/>
      <c r="B22" s="59"/>
      <c r="C22" s="59"/>
      <c r="D22" s="59"/>
    </row>
    <row r="23" spans="1:7" ht="18.75">
      <c r="A23" s="38"/>
      <c r="B23" s="59"/>
      <c r="C23" s="59"/>
      <c r="D23" s="82"/>
      <c r="E23" s="59"/>
      <c r="F23" s="59"/>
      <c r="G23" s="59"/>
    </row>
    <row r="24" spans="1:7" ht="18.75">
      <c r="A24" s="81"/>
      <c r="B24" s="83"/>
      <c r="C24" s="83"/>
      <c r="D24" s="84"/>
      <c r="E24" s="83"/>
      <c r="F24" s="83"/>
      <c r="G24" s="83"/>
    </row>
    <row r="25" spans="2:3" ht="18.75">
      <c r="B25" s="59"/>
      <c r="C25" s="59"/>
    </row>
    <row r="26" spans="1:4" ht="18.75">
      <c r="A26" s="38"/>
      <c r="B26" s="28"/>
      <c r="C26" s="28"/>
      <c r="D26" s="30"/>
    </row>
  </sheetData>
  <mergeCells count="4">
    <mergeCell ref="B3:D3"/>
    <mergeCell ref="E3:G3"/>
    <mergeCell ref="B13:D13"/>
    <mergeCell ref="E13:G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Norvald</dc:creator>
  <cp:keywords/>
  <dc:description/>
  <cp:lastModifiedBy>Line Bratthammer</cp:lastModifiedBy>
  <cp:lastPrinted>2021-03-01T13:09:30Z</cp:lastPrinted>
  <dcterms:created xsi:type="dcterms:W3CDTF">2016-06-15T11:21:34Z</dcterms:created>
  <dcterms:modified xsi:type="dcterms:W3CDTF">2023-02-20T08:58:39Z</dcterms:modified>
  <cp:category/>
  <cp:version/>
  <cp:contentType/>
  <cp:contentStatus/>
</cp:coreProperties>
</file>