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filterPrivacy="1" defaultThemeVersion="124226"/>
  <bookViews>
    <workbookView xWindow="65416" yWindow="65416" windowWidth="24240" windowHeight="13140" activeTab="1"/>
  </bookViews>
  <sheets>
    <sheet name="Resultat" sheetId="1" r:id="rId1"/>
    <sheet name="Balanse" sheetId="2" r:id="rId2"/>
  </sheets>
  <definedNames/>
  <calcPr calcId="191029"/>
  <extLst/>
</workbook>
</file>

<file path=xl/sharedStrings.xml><?xml version="1.0" encoding="utf-8"?>
<sst xmlns="http://schemas.openxmlformats.org/spreadsheetml/2006/main" count="59" uniqueCount="55">
  <si>
    <t>Havneavgift</t>
  </si>
  <si>
    <t>Medlemskontigent</t>
  </si>
  <si>
    <t>Avskriving Medlemsinnskudd</t>
  </si>
  <si>
    <t>Søknad (adm.gebyr)</t>
  </si>
  <si>
    <t>Salgsinntekt</t>
  </si>
  <si>
    <t>Strømsalg</t>
  </si>
  <si>
    <t>Annen driftsinntekt</t>
  </si>
  <si>
    <t>Sum Driftinntekter</t>
  </si>
  <si>
    <t>Innkjøp av strøm</t>
  </si>
  <si>
    <t>Varekostnad</t>
  </si>
  <si>
    <t>Anlegg: Renovasjon, vann, avløp o.l.</t>
  </si>
  <si>
    <t>Driftsmateriale</t>
  </si>
  <si>
    <t>Reperasjon og vedlikehold annet (Wee)</t>
  </si>
  <si>
    <t>Annet kontorkostnad</t>
  </si>
  <si>
    <t>Datakommunikasjon</t>
  </si>
  <si>
    <t>Porto, diverse (rekomandert Brev)</t>
  </si>
  <si>
    <t>Øreavrunding</t>
  </si>
  <si>
    <t>Forsikringspremie</t>
  </si>
  <si>
    <t>Bank og kortgebyr</t>
  </si>
  <si>
    <t>Annen driftskostnad</t>
  </si>
  <si>
    <t>Sum driftkostnad</t>
  </si>
  <si>
    <t>Driftresultat</t>
  </si>
  <si>
    <t>Annen rente inntekt</t>
  </si>
  <si>
    <t>Annen rentekostnad</t>
  </si>
  <si>
    <t>Ordinær resultatt før skatt</t>
  </si>
  <si>
    <t>Avskrivning byggninger og fast eiendom</t>
  </si>
  <si>
    <t>Årsresultat</t>
  </si>
  <si>
    <t>Kasse</t>
  </si>
  <si>
    <t>Driftskonto</t>
  </si>
  <si>
    <t>Kapitalkonto</t>
  </si>
  <si>
    <t>Kundefordringer</t>
  </si>
  <si>
    <t>Brygger og anlegg</t>
  </si>
  <si>
    <t>Kortsiktig lån</t>
  </si>
  <si>
    <t>Innlån fra medlemmer</t>
  </si>
  <si>
    <t>Egenkapital</t>
  </si>
  <si>
    <t>Nedskrivning 10%</t>
  </si>
  <si>
    <t>Leieinntekter andre varige driftsmidler slipp</t>
  </si>
  <si>
    <t>Annen Leieinntekt/Båt opptak</t>
  </si>
  <si>
    <t>Annen Driftmateriale</t>
  </si>
  <si>
    <t>Innlån ikke betalt</t>
  </si>
  <si>
    <t>Gave tilskudd Gjensidige, Norsk Tipping</t>
  </si>
  <si>
    <t>Annen Kostnad</t>
  </si>
  <si>
    <t>Generalforsamling</t>
  </si>
  <si>
    <t>Mindre Inventar</t>
  </si>
  <si>
    <t>udekkede tap</t>
  </si>
  <si>
    <t xml:space="preserve">Styre- og bedriftsforsamlingsmøte </t>
  </si>
  <si>
    <t>Innvistering brygger 2021</t>
  </si>
  <si>
    <t>Visnes Båtforening - Resultat og Ballanse 2022</t>
  </si>
  <si>
    <t>Medlemmer pr.31.12.2022</t>
  </si>
  <si>
    <t>0 uten fast plass</t>
  </si>
  <si>
    <t>Balanse pr. 31.12.2022</t>
  </si>
  <si>
    <t>Brygger og anlegg utgang 2022</t>
  </si>
  <si>
    <t>Brygger og anlegg 2022 (1200)</t>
  </si>
  <si>
    <t>Brygger og anlegg 2023</t>
  </si>
  <si>
    <t>56 med fast 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</si>
</sst>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2" fontId="3" fillId="0" borderId="2" xfId="0" applyNumberFormat="1" applyFont="1" applyBorder="1"/>
    <xf numFmtId="0" fontId="3" fillId="0" borderId="0" xfId="0" applyFont="1"/>
    <xf numFmtId="0" fontId="3" fillId="0" borderId="2" xfId="0" applyFont="1" applyBorder="1"/>
    <xf numFmtId="2" fontId="0" fillId="0" borderId="1" xfId="0" applyNumberForma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2" fontId="0" fillId="0" borderId="2" xfId="0" applyNumberFormat="1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0" fontId="2" fillId="0" borderId="8" xfId="0" applyFont="1" applyBorder="1"/>
    <xf numFmtId="2" fontId="0" fillId="0" borderId="5" xfId="0" applyNumberFormat="1" applyBorder="1"/>
    <xf numFmtId="2" fontId="4" fillId="0" borderId="0" xfId="0" applyNumberFormat="1" applyFont="1"/>
    <xf numFmtId="2" fontId="4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workbookViewId="0" topLeftCell="A1">
      <selection activeCell="F49" sqref="F49"/>
    </sheetView>
  </sheetViews>
  <sheetFormatPr defaultColWidth="9.140625" defaultRowHeight="15"/>
  <cols>
    <col min="2" max="2" width="11.57421875" style="0" customWidth="1"/>
    <col min="3" max="3" width="35.8515625" style="0" customWidth="1"/>
    <col min="5" max="5" width="7.7109375" style="0" customWidth="1"/>
    <col min="6" max="6" width="13.421875" style="0" customWidth="1"/>
  </cols>
  <sheetData>
    <row r="1" spans="1:3" ht="15">
      <c r="A1" s="1"/>
      <c r="C1" t="s">
        <v>47</v>
      </c>
    </row>
    <row r="3" spans="1:4" ht="15">
      <c r="A3" t="s">
        <v>48</v>
      </c>
      <c r="D3" t="s">
        <v>54</v>
      </c>
    </row>
    <row r="4" ht="15">
      <c r="D4" t="s">
        <v>49</v>
      </c>
    </row>
    <row r="6" spans="2:6" ht="15">
      <c r="B6">
        <v>3100</v>
      </c>
      <c r="C6" t="s">
        <v>0</v>
      </c>
      <c r="F6" s="2">
        <v>65000</v>
      </c>
    </row>
    <row r="7" spans="2:6" ht="15">
      <c r="B7">
        <v>3110</v>
      </c>
      <c r="C7" t="s">
        <v>1</v>
      </c>
      <c r="F7" s="2">
        <v>90000</v>
      </c>
    </row>
    <row r="8" spans="2:8" ht="15">
      <c r="B8">
        <v>3120</v>
      </c>
      <c r="C8" t="s">
        <v>2</v>
      </c>
      <c r="D8" s="2"/>
      <c r="F8" s="2">
        <v>54038.6</v>
      </c>
      <c r="G8" s="2"/>
      <c r="H8" s="2"/>
    </row>
    <row r="9" spans="2:8" ht="15">
      <c r="B9">
        <v>3130</v>
      </c>
      <c r="C9" t="s">
        <v>3</v>
      </c>
      <c r="D9" s="2"/>
      <c r="F9" s="2">
        <v>300</v>
      </c>
      <c r="G9" s="2"/>
      <c r="H9" s="2"/>
    </row>
    <row r="10" spans="3:6" ht="15.75" thickBot="1">
      <c r="C10" s="17" t="s">
        <v>4</v>
      </c>
      <c r="F10" s="7">
        <f>SUM(F6:F9)</f>
        <v>209338.6</v>
      </c>
    </row>
    <row r="12" spans="2:6" ht="15">
      <c r="B12">
        <v>3610</v>
      </c>
      <c r="C12" t="s">
        <v>36</v>
      </c>
      <c r="F12" s="2">
        <v>2600</v>
      </c>
    </row>
    <row r="13" spans="2:6" ht="15">
      <c r="B13">
        <v>3620</v>
      </c>
      <c r="C13" t="s">
        <v>37</v>
      </c>
      <c r="F13" s="2">
        <v>36238</v>
      </c>
    </row>
    <row r="14" spans="2:6" ht="15">
      <c r="B14">
        <v>3925</v>
      </c>
      <c r="C14" t="s">
        <v>5</v>
      </c>
      <c r="F14" s="2">
        <v>33368.5</v>
      </c>
    </row>
    <row r="15" spans="3:6" ht="15">
      <c r="C15" s="5" t="s">
        <v>6</v>
      </c>
      <c r="D15" s="3"/>
      <c r="E15" s="3"/>
      <c r="F15" s="6">
        <f>SUM(F12:F14)</f>
        <v>72206.5</v>
      </c>
    </row>
    <row r="16" spans="3:6" ht="15.75" thickBot="1">
      <c r="C16" s="4" t="s">
        <v>7</v>
      </c>
      <c r="D16" s="4"/>
      <c r="E16" s="4"/>
      <c r="F16" s="7">
        <f>SUM(F10+F15)</f>
        <v>281545.1</v>
      </c>
    </row>
    <row r="18" spans="2:6" ht="15">
      <c r="B18">
        <v>4300</v>
      </c>
      <c r="C18" s="3" t="s">
        <v>8</v>
      </c>
      <c r="D18" s="3"/>
      <c r="E18" s="3"/>
      <c r="F18" s="3">
        <v>-36705.57</v>
      </c>
    </row>
    <row r="19" spans="3:6" ht="15.75" thickBot="1">
      <c r="C19" s="8" t="s">
        <v>9</v>
      </c>
      <c r="D19" s="8"/>
      <c r="E19" s="8"/>
      <c r="F19" s="9">
        <f>SUM(F18)</f>
        <v>-36705.57</v>
      </c>
    </row>
    <row r="20" spans="2:6" ht="15">
      <c r="B20">
        <v>6320</v>
      </c>
      <c r="C20" t="s">
        <v>10</v>
      </c>
      <c r="F20" s="2">
        <v>-7897</v>
      </c>
    </row>
    <row r="21" spans="2:6" ht="15">
      <c r="B21">
        <v>6540</v>
      </c>
      <c r="C21" t="s">
        <v>43</v>
      </c>
      <c r="F21" s="2">
        <v>0</v>
      </c>
    </row>
    <row r="22" spans="2:6" ht="15">
      <c r="B22">
        <v>6550</v>
      </c>
      <c r="C22" t="s">
        <v>11</v>
      </c>
      <c r="F22" s="2">
        <v>-85379.5</v>
      </c>
    </row>
    <row r="23" spans="2:6" ht="15">
      <c r="B23">
        <v>6590</v>
      </c>
      <c r="C23" t="s">
        <v>38</v>
      </c>
      <c r="F23" s="2">
        <v>0</v>
      </c>
    </row>
    <row r="24" spans="2:6" ht="15">
      <c r="B24">
        <v>6690</v>
      </c>
      <c r="C24" t="s">
        <v>12</v>
      </c>
      <c r="F24" s="2">
        <v>-62184.74</v>
      </c>
    </row>
    <row r="25" spans="2:6" ht="15">
      <c r="B25">
        <v>6890</v>
      </c>
      <c r="C25" t="s">
        <v>13</v>
      </c>
      <c r="F25" s="2">
        <v>-6001.75</v>
      </c>
    </row>
    <row r="26" spans="2:6" ht="15">
      <c r="B26">
        <v>6903</v>
      </c>
      <c r="C26" t="s">
        <v>14</v>
      </c>
      <c r="F26" s="2">
        <v>-10458.46</v>
      </c>
    </row>
    <row r="27" spans="2:6" ht="15">
      <c r="B27">
        <v>6940</v>
      </c>
      <c r="C27" t="s">
        <v>15</v>
      </c>
      <c r="F27" s="2">
        <v>-19</v>
      </c>
    </row>
    <row r="28" spans="2:6" ht="15">
      <c r="B28">
        <v>6999</v>
      </c>
      <c r="C28" t="s">
        <v>16</v>
      </c>
      <c r="F28" s="2">
        <v>-0.2</v>
      </c>
    </row>
    <row r="29" spans="2:6" ht="15">
      <c r="B29">
        <v>7420</v>
      </c>
      <c r="C29" t="s">
        <v>40</v>
      </c>
      <c r="F29" s="2">
        <v>20737.23</v>
      </c>
    </row>
    <row r="30" spans="2:6" ht="15">
      <c r="B30">
        <v>7500</v>
      </c>
      <c r="C30" t="s">
        <v>17</v>
      </c>
      <c r="F30" s="2">
        <v>-32931</v>
      </c>
    </row>
    <row r="31" spans="2:6" ht="15">
      <c r="B31">
        <v>7710</v>
      </c>
      <c r="C31" t="s">
        <v>45</v>
      </c>
      <c r="F31" s="2">
        <v>-1538.4</v>
      </c>
    </row>
    <row r="32" spans="2:6" ht="15">
      <c r="B32">
        <v>7720</v>
      </c>
      <c r="C32" t="s">
        <v>42</v>
      </c>
      <c r="F32" s="2">
        <v>0</v>
      </c>
    </row>
    <row r="33" spans="2:6" ht="15">
      <c r="B33">
        <v>7770</v>
      </c>
      <c r="C33" s="3" t="s">
        <v>18</v>
      </c>
      <c r="D33" s="3"/>
      <c r="E33" s="3"/>
      <c r="F33" s="10">
        <v>-237</v>
      </c>
    </row>
    <row r="34" spans="2:6" ht="15">
      <c r="B34">
        <v>7790</v>
      </c>
      <c r="C34" s="3" t="s">
        <v>41</v>
      </c>
      <c r="D34" s="3"/>
      <c r="E34" s="3"/>
      <c r="F34" s="10">
        <v>0</v>
      </c>
    </row>
    <row r="35" spans="3:6" ht="15.75" thickBot="1">
      <c r="C35" s="4" t="s">
        <v>19</v>
      </c>
      <c r="F35" s="7">
        <f>SUM(F20:F34)</f>
        <v>-185909.81999999998</v>
      </c>
    </row>
    <row r="36" spans="3:6" ht="15.75" thickBot="1">
      <c r="C36" s="4" t="s">
        <v>20</v>
      </c>
      <c r="F36" s="11">
        <f>SUM(F35,F19)</f>
        <v>-222615.38999999998</v>
      </c>
    </row>
    <row r="37" spans="2:6" ht="15">
      <c r="B37" s="4" t="s">
        <v>21</v>
      </c>
      <c r="F37" s="2">
        <f>SUM(F16+F36)</f>
        <v>58929.70999999999</v>
      </c>
    </row>
    <row r="39" spans="2:6" ht="15">
      <c r="B39">
        <v>8050</v>
      </c>
      <c r="C39" t="s">
        <v>22</v>
      </c>
      <c r="F39" s="2">
        <v>278</v>
      </c>
    </row>
    <row r="40" spans="3:6" ht="15.75" thickBot="1">
      <c r="C40" s="4" t="s">
        <v>22</v>
      </c>
      <c r="F40" s="12">
        <f>SUM(F39)</f>
        <v>278</v>
      </c>
    </row>
    <row r="42" spans="2:6" ht="15">
      <c r="B42">
        <v>8150</v>
      </c>
      <c r="C42" t="s">
        <v>23</v>
      </c>
      <c r="F42" s="2">
        <v>0</v>
      </c>
    </row>
    <row r="43" spans="3:6" ht="15.75" thickBot="1">
      <c r="C43" s="4" t="s">
        <v>23</v>
      </c>
      <c r="F43" s="12">
        <f>SUM(F42)</f>
        <v>0</v>
      </c>
    </row>
    <row r="44" spans="3:6" ht="15.75" thickBot="1">
      <c r="C44" s="4" t="s">
        <v>24</v>
      </c>
      <c r="F44" s="11">
        <f>SUM(F37+F40+F43)</f>
        <v>59207.70999999999</v>
      </c>
    </row>
    <row r="45" spans="2:6" ht="15">
      <c r="B45">
        <v>1200</v>
      </c>
      <c r="C45" s="3" t="s">
        <v>25</v>
      </c>
      <c r="D45" s="3"/>
      <c r="E45" s="3"/>
      <c r="F45" s="10">
        <v>-950004.21</v>
      </c>
    </row>
    <row r="46" spans="3:6" ht="15.75" thickBot="1">
      <c r="C46" s="5" t="s">
        <v>25</v>
      </c>
      <c r="F46" s="13">
        <f>SUM(F45)</f>
        <v>-950004.21</v>
      </c>
    </row>
    <row r="47" spans="2:6" ht="15.75" thickBot="1">
      <c r="B47" t="s">
        <v>26</v>
      </c>
      <c r="F47" s="11">
        <f>SUM(F44+F46)</f>
        <v>-890796.5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8"/>
  <sheetViews>
    <sheetView tabSelected="1" workbookViewId="0" topLeftCell="A1">
      <selection activeCell="F12" sqref="F12"/>
    </sheetView>
  </sheetViews>
  <sheetFormatPr defaultColWidth="11.421875" defaultRowHeight="15"/>
  <cols>
    <col min="2" max="2" width="17.140625" style="0" customWidth="1"/>
    <col min="4" max="4" width="20.421875" style="0" customWidth="1"/>
  </cols>
  <sheetData>
    <row r="1" ht="15">
      <c r="C1" t="s">
        <v>47</v>
      </c>
    </row>
    <row r="4" ht="15">
      <c r="C4" s="4" t="s">
        <v>50</v>
      </c>
    </row>
    <row r="5" spans="2:5" ht="15">
      <c r="B5" t="s">
        <v>27</v>
      </c>
      <c r="C5" s="16">
        <v>206</v>
      </c>
      <c r="D5" t="s">
        <v>32</v>
      </c>
      <c r="E5" s="19">
        <v>0</v>
      </c>
    </row>
    <row r="6" spans="2:6" ht="15">
      <c r="B6" t="s">
        <v>28</v>
      </c>
      <c r="C6" s="16">
        <v>84913.36</v>
      </c>
      <c r="D6" t="s">
        <v>33</v>
      </c>
      <c r="E6" s="19">
        <v>308968.7</v>
      </c>
      <c r="F6">
        <v>2400</v>
      </c>
    </row>
    <row r="7" spans="2:5" ht="15">
      <c r="B7" t="s">
        <v>29</v>
      </c>
      <c r="C7" s="16">
        <v>31664</v>
      </c>
      <c r="D7" t="s">
        <v>34</v>
      </c>
      <c r="E7" s="19">
        <f>SUM(C10-E6-E8-E9-E5)</f>
        <v>765418.8699999999</v>
      </c>
    </row>
    <row r="8" spans="2:5" ht="15">
      <c r="B8" t="s">
        <v>30</v>
      </c>
      <c r="C8" s="20">
        <v>15600</v>
      </c>
      <c r="D8" t="s">
        <v>39</v>
      </c>
      <c r="E8">
        <v>0</v>
      </c>
    </row>
    <row r="9" spans="2:5" ht="15">
      <c r="B9" t="s">
        <v>31</v>
      </c>
      <c r="C9" s="16">
        <v>950004.21</v>
      </c>
      <c r="D9" t="s">
        <v>44</v>
      </c>
      <c r="E9" s="2">
        <v>8000</v>
      </c>
    </row>
    <row r="10" spans="2:5" ht="15">
      <c r="B10" s="14"/>
      <c r="C10" s="15">
        <f>SUM(C5:C9)</f>
        <v>1082387.5699999998</v>
      </c>
      <c r="D10" s="14"/>
      <c r="E10" s="18">
        <f>SUM(E5:E9)</f>
        <v>1082387.5699999998</v>
      </c>
    </row>
    <row r="14" spans="2:4" ht="15">
      <c r="B14" t="s">
        <v>51</v>
      </c>
      <c r="D14">
        <v>950004.21</v>
      </c>
    </row>
    <row r="15" spans="2:4" ht="15">
      <c r="B15" t="s">
        <v>35</v>
      </c>
      <c r="D15" s="10">
        <f>SUM(D14/100*10)</f>
        <v>95000.42099999999</v>
      </c>
    </row>
    <row r="16" spans="2:4" ht="15.75" thickBot="1">
      <c r="B16" t="s">
        <v>52</v>
      </c>
      <c r="D16" s="12">
        <f>SUM(D14-D15)</f>
        <v>855003.789</v>
      </c>
    </row>
    <row r="17" spans="2:6" ht="15">
      <c r="B17" t="s">
        <v>46</v>
      </c>
      <c r="D17" s="19">
        <v>62184.74</v>
      </c>
      <c r="F17">
        <v>6690</v>
      </c>
    </row>
    <row r="18" spans="2:4" ht="15.75" thickBot="1">
      <c r="B18" s="4" t="s">
        <v>53</v>
      </c>
      <c r="D18" s="12">
        <f>SUM(D16+D17)</f>
        <v>917188.529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2023-01-20T11:33:44Z</dcterms:modified>
  <cp:category/>
  <cp:version/>
  <cp:contentType/>
  <cp:contentStatus/>
</cp:coreProperties>
</file>