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28" yWindow="65428" windowWidth="23256" windowHeight="12576" firstSheet="4" activeTab="4"/>
  </bookViews>
  <sheets>
    <sheet name="Resultatregnskap 2021-2022" sheetId="1" state="hidden" r:id="rId1"/>
    <sheet name="Medlemskontingent betalt 2022" sheetId="2" state="hidden" r:id="rId2"/>
    <sheet name="Årsregnskap 2021-2022" sheetId="3" state="hidden" r:id="rId3"/>
    <sheet name="Arr. Kajsa Ekman" sheetId="4" state="hidden" r:id="rId4"/>
    <sheet name="Arr. FESTIVAL" sheetId="5" r:id="rId5"/>
    <sheet name="Avstemming adm-arr" sheetId="6" state="hidden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<sst xmlns="http://schemas.openxmlformats.org/spreadsheetml/2006/main" count="304" uniqueCount="160">
  <si>
    <t>Gina Krog Kvinnesaksforening</t>
  </si>
  <si>
    <t>Regnskap fra oppstart t.o.m. 24.11.2022</t>
  </si>
  <si>
    <t>Tilskudd</t>
  </si>
  <si>
    <t>Bank</t>
  </si>
  <si>
    <t>Medlemskontingent</t>
  </si>
  <si>
    <t>Arr.kostnader</t>
  </si>
  <si>
    <t>Fra Karmøy Kommune</t>
  </si>
  <si>
    <t>Bilagnr</t>
  </si>
  <si>
    <t>Kontrollsum bilag</t>
  </si>
  <si>
    <t>Bilagsdato</t>
  </si>
  <si>
    <t>Bilagstekst</t>
  </si>
  <si>
    <t>Fra Ticketco</t>
  </si>
  <si>
    <t>Fra vipps</t>
  </si>
  <si>
    <t>fra vipps</t>
  </si>
  <si>
    <t>Fra Norsk Kvinnesaksforening</t>
  </si>
  <si>
    <t>Til Celius Tours AS</t>
  </si>
  <si>
    <t>Adm.kostnader</t>
  </si>
  <si>
    <t>Fra Vipps</t>
  </si>
  <si>
    <t>Nettgiro</t>
  </si>
  <si>
    <t>Elia Bjarta Aase</t>
  </si>
  <si>
    <t>Veronika B. Brekke Jakobsen</t>
  </si>
  <si>
    <t>Nettgiro betalt</t>
  </si>
  <si>
    <t>Husleie Blondefabrikken</t>
  </si>
  <si>
    <t>Marit Synnøve Vea</t>
  </si>
  <si>
    <t>Nettgiro utland</t>
  </si>
  <si>
    <t>Kajsa Ekis Ekman</t>
  </si>
  <si>
    <t>Tilskudd Kajsa E.Ekman</t>
  </si>
  <si>
    <t>Reise Kajsa Ekis Ekman</t>
  </si>
  <si>
    <t>Gebyr KEE</t>
  </si>
  <si>
    <t>Fra Karmøy kommune</t>
  </si>
  <si>
    <t>Tilskudd GKK festivalen</t>
  </si>
  <si>
    <t>Gaver og</t>
  </si>
  <si>
    <t>sponsormidler</t>
  </si>
  <si>
    <t>Celius Tours AS</t>
  </si>
  <si>
    <t>Reisekostnader festival</t>
  </si>
  <si>
    <t>Tilskudd festival</t>
  </si>
  <si>
    <t>Fra EK Vekst AS</t>
  </si>
  <si>
    <t>Fra Bergen kommune</t>
  </si>
  <si>
    <t>Ref.andel reisekostn HD</t>
  </si>
  <si>
    <t xml:space="preserve">Nettgiro Aski </t>
  </si>
  <si>
    <t>Plakater festival</t>
  </si>
  <si>
    <t>Nettgiro til ems</t>
  </si>
  <si>
    <t>Fra Maling Annette Skeie</t>
  </si>
  <si>
    <t xml:space="preserve">Kommentarer: </t>
  </si>
  <si>
    <t>Innkjøpt kaffe til festival</t>
  </si>
  <si>
    <t>Reisekostn.MaritFolkvord</t>
  </si>
  <si>
    <t>Frokostmat MaritFolkvord</t>
  </si>
  <si>
    <t>Geoz Broshaug-design plakat</t>
  </si>
  <si>
    <t>Sum kostnader</t>
  </si>
  <si>
    <t>Resultat</t>
  </si>
  <si>
    <t>Gro Elin Brekke Kristensen</t>
  </si>
  <si>
    <t>arr.inntekter</t>
  </si>
  <si>
    <t>Salg mat v/arr.</t>
  </si>
  <si>
    <t>Liv Staupne</t>
  </si>
  <si>
    <t>Anita Vea</t>
  </si>
  <si>
    <t>Lene Yvonne Kvilhaug</t>
  </si>
  <si>
    <t>Inger Elise Netland</t>
  </si>
  <si>
    <t>Karen Synnøve Kristensen Eiler..</t>
  </si>
  <si>
    <t>Yvonne Skår</t>
  </si>
  <si>
    <t>Jan Norvald Jakobsen</t>
  </si>
  <si>
    <t>Cathrine Thomsen Hansen</t>
  </si>
  <si>
    <t>Anita Knudsen</t>
  </si>
  <si>
    <t>Anine Kongshavn</t>
  </si>
  <si>
    <t>Kathrine Skår</t>
  </si>
  <si>
    <t>Fra Aase Simonsen</t>
  </si>
  <si>
    <t>Åsa Bjelland</t>
  </si>
  <si>
    <t>Eli Margrete Stølsvik (videreført fra sentralkontoret)</t>
  </si>
  <si>
    <t>Til Karmøy Kino</t>
  </si>
  <si>
    <t>Generelt tilskudd fra sentralforening</t>
  </si>
  <si>
    <t>Andel kontingent til sentralforeningen</t>
  </si>
  <si>
    <t>Kontingentandel</t>
  </si>
  <si>
    <t>til sentralt</t>
  </si>
  <si>
    <t>Adm.gebyr i bank</t>
  </si>
  <si>
    <t>31.12.2022/ems</t>
  </si>
  <si>
    <t xml:space="preserve">Sum inntekter </t>
  </si>
  <si>
    <t>Resultatet samsvarer som forventet med saldo bank per 31.12.2022</t>
  </si>
  <si>
    <t>Tilskudd fra Karmøy kommune</t>
  </si>
  <si>
    <t>Medlemskontingenter</t>
  </si>
  <si>
    <t>Salg av mat og drikke ved arrangementer</t>
  </si>
  <si>
    <t>Billettinntekter ved arrangementer</t>
  </si>
  <si>
    <t>Gaver og sponsormidler</t>
  </si>
  <si>
    <t>Sum inntekter</t>
  </si>
  <si>
    <t>Inntekter:</t>
  </si>
  <si>
    <t>Kostnader:</t>
  </si>
  <si>
    <t>Kontingenter til sentralforening</t>
  </si>
  <si>
    <t>Arrangementskostnader</t>
  </si>
  <si>
    <t>Resultat for perioden 20.06.2021-31.12.2022</t>
  </si>
  <si>
    <t>BALANSE per 31.12.2022</t>
  </si>
  <si>
    <t>Eiendeler:</t>
  </si>
  <si>
    <t>Saldo bank per 31.12.2022</t>
  </si>
  <si>
    <t>Bankinnskudd i Skude &amp; Aakra Sparebank</t>
  </si>
  <si>
    <t>Opptjent egenkapital</t>
  </si>
  <si>
    <t>Gjeld og egenkapital:</t>
  </si>
  <si>
    <t>Sum eiendeler per 31.12.2022</t>
  </si>
  <si>
    <t>Sum gjeld og egenkapital</t>
  </si>
  <si>
    <t>Resultatet overføres i sin helhet til opptjent egenkapital.</t>
  </si>
  <si>
    <t>Skudeneshavn, 22.04.2023</t>
  </si>
  <si>
    <t>Aase Simonsen</t>
  </si>
  <si>
    <t>Veronika Brekke Jakobsen</t>
  </si>
  <si>
    <t>medlem i interimsstyre</t>
  </si>
  <si>
    <t>Eli Margrete Stølsvik</t>
  </si>
  <si>
    <t>leder av interimsstyre</t>
  </si>
  <si>
    <t>Elia Aase</t>
  </si>
  <si>
    <t>oppnevnt revisor</t>
  </si>
  <si>
    <t>Administrasjonskostnader og gebyrer</t>
  </si>
  <si>
    <t>Gina Krog Kvinnesaksforening - org.nr. 827 435 112</t>
  </si>
  <si>
    <t>Årsregnskap fra stiftelsesdato 20.06.2021 og første driftsår 2022</t>
  </si>
  <si>
    <t>Saldo bank på stiftelsesdato 20.06.2021</t>
  </si>
  <si>
    <t xml:space="preserve">Arrangement 1 - Møte med foredragsholder Kajsa Ekis Ekman </t>
  </si>
  <si>
    <t>Totaler</t>
  </si>
  <si>
    <t>Arrangementsresultat</t>
  </si>
  <si>
    <t>Billettinntekter</t>
  </si>
  <si>
    <t>Sponsormidler</t>
  </si>
  <si>
    <t>Resultat (overskudd)</t>
  </si>
  <si>
    <t>Leie Blondefabrikken (sponset)</t>
  </si>
  <si>
    <t>Fra Blondefabrikken til Gkfestivalen</t>
  </si>
  <si>
    <t>Fra Knut Arne Nygaard til Gkfestivalen</t>
  </si>
  <si>
    <t>Overnatting MagnhildFolkvord</t>
  </si>
  <si>
    <t>Fra Eli Margrete Stølsvik</t>
  </si>
  <si>
    <t>Fra Veronika B.Jakobsen</t>
  </si>
  <si>
    <t>KajsaEkman reis, mat og gave</t>
  </si>
  <si>
    <t>Plakatkostnader (sponset)</t>
  </si>
  <si>
    <t>Billettsalg</t>
  </si>
  <si>
    <t>Nettgiro til Hege Duckert</t>
  </si>
  <si>
    <t>Honorar foredrag og reis flytog</t>
  </si>
  <si>
    <t>Nettgiro til EK Vekst</t>
  </si>
  <si>
    <t>Kunstglass til foredragsholdere</t>
  </si>
  <si>
    <t>Billetter Holy Spider</t>
  </si>
  <si>
    <t>Fra Veronika Brekke Jakobsen</t>
  </si>
  <si>
    <t>KajsaEkman overnatting m/frokost</t>
  </si>
  <si>
    <t>GKfestivalen reis</t>
  </si>
  <si>
    <t>Gkfestivalen Mat til foredragsholdere</t>
  </si>
  <si>
    <t>Test fra EMS</t>
  </si>
  <si>
    <t>Medlemskont.Eli M.Stølsvik</t>
  </si>
  <si>
    <t>Gebyr utenlandsbetaling Kajsa Ekman</t>
  </si>
  <si>
    <t>Til Holger Stølsvik hjemmebakeri</t>
  </si>
  <si>
    <t>Lefser til Gkfestivalen</t>
  </si>
  <si>
    <t>OBS…hoppet over dette bilagsnummeret</t>
  </si>
  <si>
    <t>Betalte medlemskontingenter for 2022</t>
  </si>
  <si>
    <t>KEE foredrag reis, mat og gave</t>
  </si>
  <si>
    <t>KEE foredrag overnatting m/frokost</t>
  </si>
  <si>
    <t>Arrangement 2 - GinaKrogFestivalen 2022</t>
  </si>
  <si>
    <t>Salg kaffe og lefser Festivalen</t>
  </si>
  <si>
    <t>Gkfestivalen, salg mat og inngangsbill.</t>
  </si>
  <si>
    <t>Arr.inntekter</t>
  </si>
  <si>
    <t xml:space="preserve">Tilskudd </t>
  </si>
  <si>
    <t>Salg mat og drikke</t>
  </si>
  <si>
    <t>Herav kostnader til plakat</t>
  </si>
  <si>
    <t>Avstemming totaler med fordeling mellom administrasjon/generell og arrangementer</t>
  </si>
  <si>
    <t>Inntekter</t>
  </si>
  <si>
    <t>Kostnader</t>
  </si>
  <si>
    <t>Medlemsmøte m/Kajsa Ekman</t>
  </si>
  <si>
    <t>Gina Krog Festivalen 2022</t>
  </si>
  <si>
    <t>Totalt for arrangementer</t>
  </si>
  <si>
    <t>Administrasjon og generelle inntekter og kostnader</t>
  </si>
  <si>
    <t>Totaler som samsvarer med årsregnskapet</t>
  </si>
  <si>
    <t>Resultatandel</t>
  </si>
  <si>
    <t>Generelle inntekter er kr 10.000 i tilskudd fra Norsk Kvinnesaksforening som ble mottatt uten øremerking den 21.12.2022 og</t>
  </si>
  <si>
    <t xml:space="preserve">kr 4.000 i medlemskontingenter betalt direkte til oss fra våre medlemmer. </t>
  </si>
  <si>
    <t xml:space="preserve">Generelle kostnader er kinobilletter til Holy Spider, vår andel av kontingenter til sentralforeningen og div.gebyrer.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</si>
</sst>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/>
    <xf numFmtId="14" fontId="0" fillId="0" borderId="0" xfId="0" applyNumberFormat="1"/>
    <xf numFmtId="43" fontId="0" fillId="0" borderId="0" xfId="20" applyFont="1"/>
    <xf numFmtId="0" fontId="2" fillId="0" borderId="0" xfId="0" applyFont="1"/>
    <xf numFmtId="0" fontId="3" fillId="0" borderId="0" xfId="0" applyFont="1"/>
    <xf numFmtId="43" fontId="2" fillId="0" borderId="0" xfId="20" applyFont="1"/>
    <xf numFmtId="43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43" fontId="4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43" fontId="4" fillId="0" borderId="1" xfId="0" applyNumberFormat="1" applyFont="1" applyBorder="1"/>
    <xf numFmtId="43" fontId="0" fillId="0" borderId="0" xfId="0" applyNumberFormat="1"/>
    <xf numFmtId="13" fontId="0" fillId="0" borderId="0" xfId="20" applyNumberFormat="1" applyFont="1"/>
    <xf numFmtId="43" fontId="5" fillId="0" borderId="0" xfId="0" applyNumberFormat="1" applyFont="1"/>
    <xf numFmtId="0" fontId="8" fillId="0" borderId="0" xfId="0" applyFont="1"/>
    <xf numFmtId="0" fontId="0" fillId="0" borderId="2" xfId="0" applyBorder="1"/>
    <xf numFmtId="0" fontId="7" fillId="0" borderId="0" xfId="0" applyFont="1"/>
    <xf numFmtId="0" fontId="9" fillId="0" borderId="0" xfId="0" applyFont="1"/>
    <xf numFmtId="43" fontId="8" fillId="0" borderId="0" xfId="20" applyFont="1"/>
    <xf numFmtId="0" fontId="9" fillId="0" borderId="2" xfId="0" applyFont="1" applyBorder="1"/>
    <xf numFmtId="43" fontId="9" fillId="0" borderId="2" xfId="20" applyFont="1" applyBorder="1"/>
    <xf numFmtId="43" fontId="8" fillId="0" borderId="0" xfId="0" applyNumberFormat="1" applyFont="1"/>
    <xf numFmtId="0" fontId="9" fillId="0" borderId="3" xfId="0" applyFont="1" applyBorder="1"/>
    <xf numFmtId="43" fontId="9" fillId="0" borderId="3" xfId="0" applyNumberFormat="1" applyFont="1" applyBorder="1"/>
    <xf numFmtId="43" fontId="9" fillId="0" borderId="2" xfId="0" applyNumberFormat="1" applyFont="1" applyBorder="1"/>
    <xf numFmtId="43" fontId="9" fillId="0" borderId="0" xfId="20" applyFont="1" applyBorder="1"/>
    <xf numFmtId="0" fontId="10" fillId="0" borderId="0" xfId="0" applyFont="1"/>
    <xf numFmtId="43" fontId="0" fillId="0" borderId="2" xfId="0" applyNumberFormat="1" applyBorder="1"/>
    <xf numFmtId="0" fontId="11" fillId="0" borderId="0" xfId="0" applyFont="1"/>
    <xf numFmtId="43" fontId="11" fillId="0" borderId="0" xfId="0" applyNumberFormat="1" applyFont="1"/>
    <xf numFmtId="0" fontId="2" fillId="0" borderId="2" xfId="0" applyFont="1" applyBorder="1"/>
    <xf numFmtId="43" fontId="2" fillId="0" borderId="2" xfId="0" applyNumberFormat="1" applyFont="1" applyBorder="1"/>
    <xf numFmtId="0" fontId="2" fillId="0" borderId="3" xfId="0" applyFont="1" applyBorder="1"/>
    <xf numFmtId="43" fontId="2" fillId="0" borderId="3" xfId="0" applyNumberFormat="1" applyFont="1" applyBorder="1"/>
    <xf numFmtId="0" fontId="6" fillId="0" borderId="0" xfId="0" applyFont="1"/>
    <xf numFmtId="43" fontId="2" fillId="0" borderId="2" xfId="20" applyFont="1" applyBorder="1"/>
    <xf numFmtId="0" fontId="0" fillId="0" borderId="4" xfId="0" applyBorder="1"/>
    <xf numFmtId="43" fontId="0" fillId="0" borderId="4" xfId="20" applyFont="1" applyBorder="1"/>
    <xf numFmtId="43" fontId="0" fillId="0" borderId="2" xfId="20" applyFont="1" applyBorder="1"/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43" fontId="0" fillId="0" borderId="4" xfId="0" applyNumberFormat="1" applyBorder="1"/>
    <xf numFmtId="43" fontId="7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microsoft.com/office/2017/10/relationships/person" Target="persons/person.xml" /><Relationship Id="rId10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0"/>
  <sheetViews>
    <sheetView workbookViewId="0" topLeftCell="A1">
      <selection activeCell="A4" sqref="A4:M56"/>
    </sheetView>
  </sheetViews>
  <sheetFormatPr defaultColWidth="11.421875" defaultRowHeight="15"/>
  <cols>
    <col min="1" max="1" width="36.7109375" style="0" customWidth="1"/>
    <col min="2" max="2" width="33.7109375" style="0" customWidth="1"/>
    <col min="3" max="3" width="11.28125" style="0" customWidth="1"/>
    <col min="4" max="5" width="15.28125" style="0" bestFit="1" customWidth="1"/>
    <col min="7" max="7" width="19.8515625" style="0" bestFit="1" customWidth="1"/>
    <col min="8" max="8" width="17.00390625" style="0" bestFit="1" customWidth="1"/>
    <col min="9" max="9" width="17.00390625" style="0" customWidth="1"/>
    <col min="10" max="10" width="14.421875" style="0" bestFit="1" customWidth="1"/>
    <col min="11" max="11" width="17.7109375" style="0" bestFit="1" customWidth="1"/>
    <col min="12" max="12" width="13.8515625" style="0" bestFit="1" customWidth="1"/>
    <col min="13" max="13" width="15.28125" style="0" bestFit="1" customWidth="1"/>
  </cols>
  <sheetData>
    <row r="1" ht="21">
      <c r="A1" s="4" t="s">
        <v>0</v>
      </c>
    </row>
    <row r="2" ht="21">
      <c r="A2" s="4" t="s">
        <v>1</v>
      </c>
    </row>
    <row r="3" spans="2:18" ht="15.6">
      <c r="B3" s="3"/>
      <c r="C3" s="3"/>
      <c r="D3" s="3"/>
      <c r="E3" s="3"/>
      <c r="F3" s="3"/>
      <c r="G3" s="3"/>
      <c r="H3" s="3"/>
      <c r="I3" s="3"/>
      <c r="J3" s="7" t="s">
        <v>31</v>
      </c>
      <c r="K3" s="7" t="s">
        <v>70</v>
      </c>
      <c r="L3" s="3"/>
      <c r="M3" s="3"/>
      <c r="N3" s="3"/>
      <c r="O3" s="3"/>
      <c r="P3" s="3"/>
      <c r="Q3" s="3"/>
      <c r="R3" s="3"/>
    </row>
    <row r="4" spans="2:18" ht="15.6">
      <c r="B4" s="3" t="s">
        <v>10</v>
      </c>
      <c r="C4" s="7" t="s">
        <v>9</v>
      </c>
      <c r="D4" s="7" t="s">
        <v>7</v>
      </c>
      <c r="E4" s="7" t="s">
        <v>3</v>
      </c>
      <c r="F4" s="7" t="s">
        <v>2</v>
      </c>
      <c r="G4" s="7" t="s">
        <v>4</v>
      </c>
      <c r="H4" s="7" t="s">
        <v>51</v>
      </c>
      <c r="I4" s="7" t="s">
        <v>52</v>
      </c>
      <c r="J4" s="7" t="s">
        <v>32</v>
      </c>
      <c r="K4" s="7" t="s">
        <v>71</v>
      </c>
      <c r="L4" s="7" t="s">
        <v>5</v>
      </c>
      <c r="M4" s="7" t="s">
        <v>16</v>
      </c>
      <c r="N4" s="3"/>
      <c r="O4" s="3" t="s">
        <v>8</v>
      </c>
      <c r="P4" s="3"/>
      <c r="Q4" s="3"/>
      <c r="R4" s="3"/>
    </row>
    <row r="5" spans="1:15" ht="15">
      <c r="A5" t="s">
        <v>6</v>
      </c>
      <c r="B5" t="s">
        <v>26</v>
      </c>
      <c r="C5" s="1">
        <v>44551</v>
      </c>
      <c r="D5">
        <v>1</v>
      </c>
      <c r="E5" s="2">
        <v>14000</v>
      </c>
      <c r="F5" s="2">
        <v>-14000</v>
      </c>
      <c r="G5" s="2"/>
      <c r="H5" s="2"/>
      <c r="I5" s="2"/>
      <c r="J5" s="2"/>
      <c r="K5" s="2"/>
      <c r="L5" s="2"/>
      <c r="M5" s="2"/>
      <c r="N5" s="2"/>
      <c r="O5">
        <f aca="true" t="shared" si="0" ref="O5:O55">SUM(E5:N5)</f>
        <v>0</v>
      </c>
    </row>
    <row r="6" spans="1:15" ht="15">
      <c r="A6" t="s">
        <v>11</v>
      </c>
      <c r="B6" t="s">
        <v>25</v>
      </c>
      <c r="C6" s="1">
        <v>44594</v>
      </c>
      <c r="D6">
        <v>2</v>
      </c>
      <c r="E6" s="2">
        <v>137.5</v>
      </c>
      <c r="F6" s="2"/>
      <c r="G6" s="2"/>
      <c r="H6" s="2">
        <v>-150</v>
      </c>
      <c r="I6" s="2"/>
      <c r="J6" s="2"/>
      <c r="K6" s="2"/>
      <c r="L6" s="2"/>
      <c r="M6" s="2">
        <f>150-137.5</f>
        <v>12.5</v>
      </c>
      <c r="N6" s="2"/>
      <c r="O6">
        <f t="shared" si="0"/>
        <v>0</v>
      </c>
    </row>
    <row r="7" spans="1:15" ht="15">
      <c r="A7" t="s">
        <v>12</v>
      </c>
      <c r="B7" t="s">
        <v>132</v>
      </c>
      <c r="C7" s="1">
        <v>44636</v>
      </c>
      <c r="D7">
        <v>3</v>
      </c>
      <c r="E7" s="2">
        <v>0.98</v>
      </c>
      <c r="F7" s="2"/>
      <c r="G7" s="2"/>
      <c r="H7" s="2"/>
      <c r="I7" s="2"/>
      <c r="J7" s="2"/>
      <c r="K7" s="2"/>
      <c r="L7" s="2">
        <v>-1</v>
      </c>
      <c r="M7" s="2">
        <v>0.02</v>
      </c>
      <c r="N7" s="2"/>
      <c r="O7">
        <f t="shared" si="0"/>
        <v>0</v>
      </c>
    </row>
    <row r="8" spans="1:15" ht="15">
      <c r="A8" t="s">
        <v>13</v>
      </c>
      <c r="B8" t="s">
        <v>58</v>
      </c>
      <c r="C8" s="1">
        <v>44637</v>
      </c>
      <c r="D8">
        <v>3</v>
      </c>
      <c r="E8" s="2">
        <v>196.5</v>
      </c>
      <c r="F8" s="2"/>
      <c r="G8" s="2">
        <v>-200</v>
      </c>
      <c r="H8" s="2"/>
      <c r="I8" s="2"/>
      <c r="J8" s="2"/>
      <c r="K8" s="2"/>
      <c r="L8" s="2"/>
      <c r="M8" s="2">
        <v>3.5</v>
      </c>
      <c r="N8" s="2"/>
      <c r="O8">
        <f t="shared" si="0"/>
        <v>0</v>
      </c>
    </row>
    <row r="9" spans="1:15" ht="15">
      <c r="A9" t="s">
        <v>14</v>
      </c>
      <c r="B9" t="s">
        <v>133</v>
      </c>
      <c r="C9" s="1">
        <v>44673</v>
      </c>
      <c r="D9">
        <v>3</v>
      </c>
      <c r="E9" s="2">
        <v>200</v>
      </c>
      <c r="F9" s="2"/>
      <c r="G9" s="2">
        <v>-200</v>
      </c>
      <c r="H9" s="2"/>
      <c r="I9" s="2"/>
      <c r="J9" s="2"/>
      <c r="K9" s="2"/>
      <c r="L9" s="2"/>
      <c r="M9" s="2"/>
      <c r="N9" s="2"/>
      <c r="O9">
        <f t="shared" si="0"/>
        <v>0</v>
      </c>
    </row>
    <row r="10" spans="1:15" ht="15">
      <c r="A10" t="s">
        <v>15</v>
      </c>
      <c r="B10" t="s">
        <v>27</v>
      </c>
      <c r="C10" s="1">
        <v>44650</v>
      </c>
      <c r="D10">
        <v>3</v>
      </c>
      <c r="E10" s="2">
        <v>-6571</v>
      </c>
      <c r="F10" s="2"/>
      <c r="G10" s="2"/>
      <c r="H10" s="2"/>
      <c r="I10" s="2"/>
      <c r="J10" s="2"/>
      <c r="K10" s="2"/>
      <c r="L10" s="2">
        <v>6571</v>
      </c>
      <c r="M10" s="2"/>
      <c r="N10" s="2"/>
      <c r="O10">
        <f t="shared" si="0"/>
        <v>0</v>
      </c>
    </row>
    <row r="11" spans="1:15" ht="15">
      <c r="A11" t="s">
        <v>17</v>
      </c>
      <c r="B11" t="s">
        <v>59</v>
      </c>
      <c r="C11" s="1">
        <v>44659</v>
      </c>
      <c r="D11">
        <v>4</v>
      </c>
      <c r="E11" s="2">
        <v>196.5</v>
      </c>
      <c r="F11" s="2"/>
      <c r="G11" s="2">
        <v>-200</v>
      </c>
      <c r="H11" s="2"/>
      <c r="I11" s="2"/>
      <c r="J11" s="2"/>
      <c r="K11" s="2"/>
      <c r="L11" s="2"/>
      <c r="M11" s="2">
        <v>3.5</v>
      </c>
      <c r="N11" s="2"/>
      <c r="O11">
        <f t="shared" si="0"/>
        <v>0</v>
      </c>
    </row>
    <row r="12" spans="1:15" ht="15">
      <c r="A12" t="s">
        <v>11</v>
      </c>
      <c r="B12" t="s">
        <v>25</v>
      </c>
      <c r="C12" s="1">
        <v>44664</v>
      </c>
      <c r="D12">
        <v>4</v>
      </c>
      <c r="E12" s="2">
        <v>4588.75</v>
      </c>
      <c r="F12" s="2"/>
      <c r="G12" s="2"/>
      <c r="H12" s="2">
        <v>-5000</v>
      </c>
      <c r="I12" s="2"/>
      <c r="J12" s="2"/>
      <c r="K12" s="2"/>
      <c r="L12" s="2"/>
      <c r="M12" s="2">
        <v>411.25</v>
      </c>
      <c r="N12" s="2"/>
      <c r="O12">
        <f t="shared" si="0"/>
        <v>0</v>
      </c>
    </row>
    <row r="13" spans="1:15" ht="15">
      <c r="A13" t="s">
        <v>18</v>
      </c>
      <c r="B13" t="s">
        <v>19</v>
      </c>
      <c r="C13" s="1">
        <v>44671</v>
      </c>
      <c r="D13">
        <v>4</v>
      </c>
      <c r="E13" s="2">
        <v>200</v>
      </c>
      <c r="F13" s="2"/>
      <c r="G13" s="2">
        <v>-200</v>
      </c>
      <c r="H13" s="2"/>
      <c r="I13" s="2"/>
      <c r="J13" s="2"/>
      <c r="K13" s="2"/>
      <c r="L13" s="2"/>
      <c r="M13" s="2"/>
      <c r="N13" s="2"/>
      <c r="O13">
        <f t="shared" si="0"/>
        <v>0</v>
      </c>
    </row>
    <row r="14" spans="1:15" ht="15">
      <c r="A14" t="s">
        <v>18</v>
      </c>
      <c r="B14" t="s">
        <v>20</v>
      </c>
      <c r="C14" s="1">
        <v>44671</v>
      </c>
      <c r="D14">
        <v>4</v>
      </c>
      <c r="E14" s="2">
        <v>200</v>
      </c>
      <c r="F14" s="2"/>
      <c r="G14" s="2">
        <v>-200</v>
      </c>
      <c r="H14" s="2"/>
      <c r="I14" s="2"/>
      <c r="J14" s="2"/>
      <c r="K14" s="2"/>
      <c r="L14" s="2"/>
      <c r="M14" s="2"/>
      <c r="N14" s="2"/>
      <c r="O14">
        <f t="shared" si="0"/>
        <v>0</v>
      </c>
    </row>
    <row r="15" spans="1:15" ht="15">
      <c r="A15" t="s">
        <v>17</v>
      </c>
      <c r="B15" t="s">
        <v>57</v>
      </c>
      <c r="C15" s="1">
        <v>44673</v>
      </c>
      <c r="D15">
        <v>4</v>
      </c>
      <c r="E15" s="2">
        <v>1572</v>
      </c>
      <c r="F15" s="2"/>
      <c r="G15" s="2">
        <v>-1600</v>
      </c>
      <c r="H15" s="2"/>
      <c r="I15" s="2"/>
      <c r="J15" s="2"/>
      <c r="K15" s="2"/>
      <c r="L15" s="2"/>
      <c r="M15" s="2">
        <v>28</v>
      </c>
      <c r="N15" s="2"/>
      <c r="O15">
        <f t="shared" si="0"/>
        <v>0</v>
      </c>
    </row>
    <row r="16" spans="1:15" ht="15">
      <c r="A16" t="s">
        <v>17</v>
      </c>
      <c r="B16" t="s">
        <v>56</v>
      </c>
      <c r="C16" s="1">
        <v>44676</v>
      </c>
      <c r="D16">
        <v>4</v>
      </c>
      <c r="E16" s="2">
        <v>196.5</v>
      </c>
      <c r="F16" s="2"/>
      <c r="G16" s="2">
        <v>-200</v>
      </c>
      <c r="H16" s="2"/>
      <c r="I16" s="2"/>
      <c r="J16" s="2"/>
      <c r="K16" s="2"/>
      <c r="L16" s="2"/>
      <c r="M16" s="2">
        <v>3.5</v>
      </c>
      <c r="N16" s="2"/>
      <c r="O16">
        <f t="shared" si="0"/>
        <v>0</v>
      </c>
    </row>
    <row r="17" spans="1:15" ht="15">
      <c r="A17" t="s">
        <v>12</v>
      </c>
      <c r="B17" t="s">
        <v>55</v>
      </c>
      <c r="C17" s="1">
        <v>44677</v>
      </c>
      <c r="D17">
        <v>4</v>
      </c>
      <c r="E17" s="2">
        <v>196.5</v>
      </c>
      <c r="F17" s="2"/>
      <c r="G17" s="2">
        <v>-200</v>
      </c>
      <c r="H17" s="2"/>
      <c r="I17" s="2"/>
      <c r="J17" s="2"/>
      <c r="K17" s="2"/>
      <c r="L17" s="2"/>
      <c r="M17" s="2">
        <v>3.5</v>
      </c>
      <c r="N17" s="2"/>
      <c r="O17">
        <f t="shared" si="0"/>
        <v>0</v>
      </c>
    </row>
    <row r="18" spans="1:15" ht="15">
      <c r="A18" t="s">
        <v>12</v>
      </c>
      <c r="B18" t="s">
        <v>54</v>
      </c>
      <c r="C18" s="1">
        <v>44677</v>
      </c>
      <c r="D18">
        <v>4</v>
      </c>
      <c r="E18" s="2">
        <v>196.5</v>
      </c>
      <c r="F18" s="2"/>
      <c r="G18" s="2">
        <v>-200</v>
      </c>
      <c r="H18" s="2"/>
      <c r="I18" s="2"/>
      <c r="J18" s="2"/>
      <c r="K18" s="2"/>
      <c r="L18" s="2"/>
      <c r="M18" s="2">
        <v>3.5</v>
      </c>
      <c r="N18" s="2"/>
      <c r="O18" s="14">
        <f t="shared" si="0"/>
        <v>0</v>
      </c>
    </row>
    <row r="19" spans="1:15" ht="15">
      <c r="A19" t="s">
        <v>21</v>
      </c>
      <c r="B19" t="s">
        <v>22</v>
      </c>
      <c r="C19" s="1">
        <v>44677</v>
      </c>
      <c r="D19">
        <v>4</v>
      </c>
      <c r="E19" s="2">
        <v>-5000</v>
      </c>
      <c r="F19" s="2"/>
      <c r="G19" s="2"/>
      <c r="H19" s="2"/>
      <c r="I19" s="2"/>
      <c r="J19" s="2"/>
      <c r="K19" s="2"/>
      <c r="L19" s="2">
        <v>5000</v>
      </c>
      <c r="M19" s="2"/>
      <c r="N19" s="2"/>
      <c r="O19">
        <f t="shared" si="0"/>
        <v>0</v>
      </c>
    </row>
    <row r="20" spans="1:15" ht="15">
      <c r="A20" t="s">
        <v>18</v>
      </c>
      <c r="B20" t="s">
        <v>23</v>
      </c>
      <c r="C20" s="1">
        <v>44679</v>
      </c>
      <c r="D20">
        <v>4</v>
      </c>
      <c r="E20" s="2">
        <v>200</v>
      </c>
      <c r="F20" s="2"/>
      <c r="G20" s="2">
        <v>-200</v>
      </c>
      <c r="H20" s="2"/>
      <c r="I20" s="2"/>
      <c r="J20" s="2"/>
      <c r="K20" s="2"/>
      <c r="L20" s="2"/>
      <c r="M20" s="2"/>
      <c r="N20" s="2"/>
      <c r="O20">
        <f t="shared" si="0"/>
        <v>0</v>
      </c>
    </row>
    <row r="21" spans="1:15" ht="15">
      <c r="A21" t="s">
        <v>24</v>
      </c>
      <c r="B21" t="s">
        <v>25</v>
      </c>
      <c r="C21" s="1">
        <v>44679</v>
      </c>
      <c r="D21">
        <v>4</v>
      </c>
      <c r="E21" s="2">
        <v>-5460.03</v>
      </c>
      <c r="F21" s="2"/>
      <c r="G21" s="2"/>
      <c r="H21" s="2"/>
      <c r="I21" s="2"/>
      <c r="J21" s="2"/>
      <c r="K21" s="2"/>
      <c r="L21" s="2">
        <v>5460.03</v>
      </c>
      <c r="M21" s="2"/>
      <c r="N21" s="2"/>
      <c r="O21">
        <f t="shared" si="0"/>
        <v>0</v>
      </c>
    </row>
    <row r="22" spans="1:15" ht="15">
      <c r="A22" t="s">
        <v>24</v>
      </c>
      <c r="B22" t="s">
        <v>134</v>
      </c>
      <c r="C22" s="1">
        <v>44679</v>
      </c>
      <c r="D22">
        <v>4</v>
      </c>
      <c r="E22" s="2">
        <v>-60</v>
      </c>
      <c r="F22" s="2"/>
      <c r="G22" s="2"/>
      <c r="H22" s="2"/>
      <c r="I22" s="2"/>
      <c r="J22" s="2"/>
      <c r="K22" s="2"/>
      <c r="L22" s="2"/>
      <c r="M22" s="2">
        <v>60</v>
      </c>
      <c r="N22" s="2"/>
      <c r="O22">
        <f t="shared" si="0"/>
        <v>0</v>
      </c>
    </row>
    <row r="23" spans="1:15" ht="15">
      <c r="A23" t="s">
        <v>12</v>
      </c>
      <c r="B23" t="s">
        <v>53</v>
      </c>
      <c r="C23" s="1">
        <v>44686</v>
      </c>
      <c r="D23">
        <v>5</v>
      </c>
      <c r="E23" s="2">
        <v>196.5</v>
      </c>
      <c r="F23" s="2"/>
      <c r="G23" s="2">
        <v>-200</v>
      </c>
      <c r="H23" s="2"/>
      <c r="I23" s="2"/>
      <c r="J23" s="2"/>
      <c r="K23" s="2"/>
      <c r="L23" s="2"/>
      <c r="M23" s="2">
        <v>3.5</v>
      </c>
      <c r="N23" s="2"/>
      <c r="O23">
        <f t="shared" si="0"/>
        <v>0</v>
      </c>
    </row>
    <row r="24" spans="1:15" ht="15">
      <c r="A24" t="s">
        <v>29</v>
      </c>
      <c r="B24" t="s">
        <v>30</v>
      </c>
      <c r="C24" s="1">
        <v>44697</v>
      </c>
      <c r="D24">
        <v>5</v>
      </c>
      <c r="E24" s="2">
        <v>8000</v>
      </c>
      <c r="F24" s="2">
        <v>-8000</v>
      </c>
      <c r="G24" s="2"/>
      <c r="H24" s="2"/>
      <c r="I24" s="2"/>
      <c r="J24" s="2"/>
      <c r="K24" s="2"/>
      <c r="L24" s="2"/>
      <c r="M24" s="2"/>
      <c r="N24" s="2"/>
      <c r="O24">
        <f t="shared" si="0"/>
        <v>0</v>
      </c>
    </row>
    <row r="25" spans="1:15" ht="15">
      <c r="A25" t="s">
        <v>33</v>
      </c>
      <c r="B25" t="s">
        <v>34</v>
      </c>
      <c r="C25" s="1">
        <v>44725</v>
      </c>
      <c r="D25">
        <v>6</v>
      </c>
      <c r="E25" s="2">
        <v>-3206</v>
      </c>
      <c r="F25" s="2"/>
      <c r="G25" s="2"/>
      <c r="H25" s="2"/>
      <c r="I25" s="2"/>
      <c r="J25" s="2"/>
      <c r="K25" s="2"/>
      <c r="L25" s="2">
        <v>3206</v>
      </c>
      <c r="M25" s="2"/>
      <c r="N25" s="2"/>
      <c r="O25">
        <f t="shared" si="0"/>
        <v>0</v>
      </c>
    </row>
    <row r="26" spans="1:15" ht="15">
      <c r="A26" t="s">
        <v>14</v>
      </c>
      <c r="B26" t="s">
        <v>35</v>
      </c>
      <c r="C26" s="1">
        <v>44728</v>
      </c>
      <c r="D26">
        <v>6</v>
      </c>
      <c r="E26" s="2">
        <v>10000</v>
      </c>
      <c r="F26" s="2">
        <v>-10000</v>
      </c>
      <c r="G26" s="2"/>
      <c r="H26" s="2"/>
      <c r="I26" s="2"/>
      <c r="J26" s="2"/>
      <c r="K26" s="2"/>
      <c r="L26" s="2"/>
      <c r="M26" s="2"/>
      <c r="N26" s="2"/>
      <c r="O26">
        <f t="shared" si="0"/>
        <v>0</v>
      </c>
    </row>
    <row r="27" spans="1:15" ht="15">
      <c r="A27" t="s">
        <v>135</v>
      </c>
      <c r="B27" t="s">
        <v>136</v>
      </c>
      <c r="C27" s="1">
        <v>44729</v>
      </c>
      <c r="D27">
        <v>6</v>
      </c>
      <c r="E27" s="2">
        <v>-750</v>
      </c>
      <c r="F27" s="2"/>
      <c r="G27" s="2"/>
      <c r="H27" s="2"/>
      <c r="I27" s="2"/>
      <c r="J27" s="2"/>
      <c r="K27" s="2"/>
      <c r="L27" s="2">
        <v>750</v>
      </c>
      <c r="M27" s="2"/>
      <c r="N27" s="2"/>
      <c r="O27">
        <f t="shared" si="0"/>
        <v>0</v>
      </c>
    </row>
    <row r="28" spans="1:15" ht="15">
      <c r="A28" t="s">
        <v>18</v>
      </c>
      <c r="B28" t="s">
        <v>47</v>
      </c>
      <c r="C28" s="1">
        <v>44732</v>
      </c>
      <c r="D28">
        <v>6</v>
      </c>
      <c r="E28" s="2">
        <v>-2093.75</v>
      </c>
      <c r="F28" s="2"/>
      <c r="G28" s="2"/>
      <c r="H28" s="2"/>
      <c r="I28" s="2"/>
      <c r="J28" s="2"/>
      <c r="K28" s="2"/>
      <c r="L28" s="2">
        <v>2093.75</v>
      </c>
      <c r="M28" s="2"/>
      <c r="N28" s="2"/>
      <c r="O28">
        <f t="shared" si="0"/>
        <v>0</v>
      </c>
    </row>
    <row r="29" spans="1:15" ht="15">
      <c r="A29" t="s">
        <v>18</v>
      </c>
      <c r="B29" t="s">
        <v>45</v>
      </c>
      <c r="C29" s="1">
        <v>44733</v>
      </c>
      <c r="D29">
        <v>6</v>
      </c>
      <c r="E29" s="2">
        <v>-520</v>
      </c>
      <c r="F29" s="2"/>
      <c r="G29" s="2"/>
      <c r="H29" s="2"/>
      <c r="I29" s="2"/>
      <c r="J29" s="2"/>
      <c r="K29" s="2"/>
      <c r="L29" s="2">
        <v>520</v>
      </c>
      <c r="M29" s="2"/>
      <c r="N29" s="2"/>
      <c r="O29">
        <f t="shared" si="0"/>
        <v>0</v>
      </c>
    </row>
    <row r="30" spans="1:15" ht="15">
      <c r="A30" t="s">
        <v>18</v>
      </c>
      <c r="B30" t="s">
        <v>46</v>
      </c>
      <c r="C30" s="1">
        <v>44733</v>
      </c>
      <c r="D30">
        <v>6</v>
      </c>
      <c r="E30" s="2">
        <v>-280.8</v>
      </c>
      <c r="F30" s="2"/>
      <c r="G30" s="2"/>
      <c r="H30" s="2"/>
      <c r="I30" s="2"/>
      <c r="J30" s="2"/>
      <c r="K30" s="2"/>
      <c r="L30" s="2">
        <v>280.8</v>
      </c>
      <c r="M30" s="2"/>
      <c r="N30" s="2"/>
      <c r="O30">
        <f t="shared" si="0"/>
        <v>0</v>
      </c>
    </row>
    <row r="31" spans="1:15" ht="15">
      <c r="A31" t="s">
        <v>17</v>
      </c>
      <c r="C31" s="1">
        <v>44733</v>
      </c>
      <c r="D31">
        <v>6</v>
      </c>
      <c r="E31" s="2">
        <v>83.51</v>
      </c>
      <c r="F31" s="2"/>
      <c r="G31" s="2"/>
      <c r="H31" s="2"/>
      <c r="I31" s="2">
        <v>-85</v>
      </c>
      <c r="J31" s="2"/>
      <c r="K31" s="2"/>
      <c r="L31" s="2"/>
      <c r="M31" s="2">
        <v>1.49</v>
      </c>
      <c r="N31" s="2"/>
      <c r="O31" s="14">
        <f t="shared" si="0"/>
        <v>5.10702591327572E-15</v>
      </c>
    </row>
    <row r="32" spans="1:15" ht="15">
      <c r="A32" t="s">
        <v>12</v>
      </c>
      <c r="C32" s="1">
        <v>44733</v>
      </c>
      <c r="D32">
        <v>6</v>
      </c>
      <c r="E32" s="2">
        <v>1360.73</v>
      </c>
      <c r="F32" s="2"/>
      <c r="G32" s="2"/>
      <c r="H32" s="2">
        <v>-600</v>
      </c>
      <c r="I32" s="2">
        <v>-765</v>
      </c>
      <c r="J32" s="2"/>
      <c r="K32" s="2"/>
      <c r="L32" s="2"/>
      <c r="M32" s="2">
        <v>4.27</v>
      </c>
      <c r="N32" s="2"/>
      <c r="O32" s="14">
        <f t="shared" si="0"/>
        <v>1.7763568394002505E-14</v>
      </c>
    </row>
    <row r="33" spans="1:15" ht="15">
      <c r="A33" t="s">
        <v>36</v>
      </c>
      <c r="B33" t="s">
        <v>121</v>
      </c>
      <c r="C33" s="1">
        <v>44733</v>
      </c>
      <c r="D33">
        <v>6</v>
      </c>
      <c r="E33" s="2">
        <v>1900</v>
      </c>
      <c r="F33" s="2"/>
      <c r="G33" s="2"/>
      <c r="H33" s="2"/>
      <c r="I33" s="2"/>
      <c r="J33" s="2">
        <v>-1900</v>
      </c>
      <c r="K33" s="2"/>
      <c r="L33" s="2"/>
      <c r="M33" s="2"/>
      <c r="N33" s="2"/>
      <c r="O33">
        <f t="shared" si="0"/>
        <v>0</v>
      </c>
    </row>
    <row r="34" spans="1:15" ht="15">
      <c r="A34" t="s">
        <v>36</v>
      </c>
      <c r="B34" t="s">
        <v>121</v>
      </c>
      <c r="C34" s="1">
        <v>44733</v>
      </c>
      <c r="D34">
        <v>6</v>
      </c>
      <c r="E34" s="2">
        <v>2100</v>
      </c>
      <c r="F34" s="2"/>
      <c r="G34" s="2"/>
      <c r="H34" s="2"/>
      <c r="I34" s="2"/>
      <c r="J34" s="2">
        <v>-2100</v>
      </c>
      <c r="K34" s="2"/>
      <c r="L34" s="2"/>
      <c r="M34" s="2"/>
      <c r="N34" s="2"/>
      <c r="O34">
        <f t="shared" si="0"/>
        <v>0</v>
      </c>
    </row>
    <row r="35" spans="1:15" ht="15">
      <c r="A35" t="s">
        <v>11</v>
      </c>
      <c r="B35" t="s">
        <v>122</v>
      </c>
      <c r="C35" s="1">
        <v>44734</v>
      </c>
      <c r="D35">
        <v>6</v>
      </c>
      <c r="E35" s="2">
        <v>7653.75</v>
      </c>
      <c r="F35" s="2"/>
      <c r="G35" s="2"/>
      <c r="H35" s="2">
        <v>-8350</v>
      </c>
      <c r="I35" s="2"/>
      <c r="J35" s="2"/>
      <c r="K35" s="2"/>
      <c r="L35" s="2"/>
      <c r="M35" s="2">
        <v>696.25</v>
      </c>
      <c r="N35" s="2"/>
      <c r="O35">
        <f t="shared" si="0"/>
        <v>0</v>
      </c>
    </row>
    <row r="36" spans="1:15" ht="15">
      <c r="A36" t="s">
        <v>37</v>
      </c>
      <c r="B36" t="s">
        <v>38</v>
      </c>
      <c r="C36" s="1">
        <v>44734</v>
      </c>
      <c r="D36">
        <v>6</v>
      </c>
      <c r="E36" s="2">
        <v>1642.75</v>
      </c>
      <c r="F36" s="2"/>
      <c r="G36" s="2"/>
      <c r="H36" s="2"/>
      <c r="I36" s="2"/>
      <c r="J36" s="2"/>
      <c r="K36" s="2"/>
      <c r="L36" s="2">
        <v>-1642.75</v>
      </c>
      <c r="M36" s="2"/>
      <c r="N36" s="2"/>
      <c r="O36">
        <f t="shared" si="0"/>
        <v>0</v>
      </c>
    </row>
    <row r="37" spans="1:15" ht="15">
      <c r="A37" t="s">
        <v>39</v>
      </c>
      <c r="B37" t="s">
        <v>40</v>
      </c>
      <c r="C37" s="1">
        <v>44734</v>
      </c>
      <c r="D37">
        <v>6</v>
      </c>
      <c r="E37" s="2">
        <v>-1898.44</v>
      </c>
      <c r="F37" s="2"/>
      <c r="G37" s="2"/>
      <c r="H37" s="2"/>
      <c r="I37" s="2"/>
      <c r="J37" s="2"/>
      <c r="K37" s="2"/>
      <c r="L37" s="2">
        <v>1898.44</v>
      </c>
      <c r="M37" s="2"/>
      <c r="N37" s="2"/>
      <c r="O37">
        <f t="shared" si="0"/>
        <v>0</v>
      </c>
    </row>
    <row r="38" spans="1:15" ht="15">
      <c r="A38" t="s">
        <v>41</v>
      </c>
      <c r="B38" t="s">
        <v>44</v>
      </c>
      <c r="C38" s="1">
        <v>44742</v>
      </c>
      <c r="D38">
        <v>6</v>
      </c>
      <c r="E38" s="2">
        <v>-128.7</v>
      </c>
      <c r="F38" s="2"/>
      <c r="G38" s="2"/>
      <c r="H38" s="2"/>
      <c r="I38" s="2"/>
      <c r="J38" s="2"/>
      <c r="K38" s="2"/>
      <c r="L38" s="2">
        <v>128.7</v>
      </c>
      <c r="M38" s="2"/>
      <c r="N38" s="2"/>
      <c r="O38">
        <f t="shared" si="0"/>
        <v>0</v>
      </c>
    </row>
    <row r="39" spans="1:15" ht="15">
      <c r="A39" t="s">
        <v>123</v>
      </c>
      <c r="B39" t="s">
        <v>124</v>
      </c>
      <c r="C39" s="1">
        <v>44747</v>
      </c>
      <c r="D39">
        <v>7</v>
      </c>
      <c r="E39" s="2">
        <v>-6420</v>
      </c>
      <c r="F39" s="2"/>
      <c r="G39" s="2"/>
      <c r="H39" s="2"/>
      <c r="I39" s="2"/>
      <c r="J39" s="2"/>
      <c r="K39" s="2"/>
      <c r="L39" s="2">
        <v>6420</v>
      </c>
      <c r="M39" s="2"/>
      <c r="N39" s="2"/>
      <c r="O39">
        <f t="shared" si="0"/>
        <v>0</v>
      </c>
    </row>
    <row r="40" spans="1:15" ht="15">
      <c r="A40" t="s">
        <v>125</v>
      </c>
      <c r="B40" t="s">
        <v>126</v>
      </c>
      <c r="C40" s="1">
        <v>44750</v>
      </c>
      <c r="D40">
        <v>7</v>
      </c>
      <c r="E40" s="2">
        <v>-1400</v>
      </c>
      <c r="F40" s="2"/>
      <c r="G40" s="2"/>
      <c r="H40" s="2"/>
      <c r="I40" s="2"/>
      <c r="J40" s="2"/>
      <c r="K40" s="2"/>
      <c r="L40" s="2">
        <v>1400</v>
      </c>
      <c r="M40" s="2"/>
      <c r="N40" s="2"/>
      <c r="O40">
        <f t="shared" si="0"/>
        <v>0</v>
      </c>
    </row>
    <row r="41" spans="1:15" ht="15">
      <c r="A41" t="s">
        <v>12</v>
      </c>
      <c r="B41" t="s">
        <v>50</v>
      </c>
      <c r="C41" s="1">
        <v>44889</v>
      </c>
      <c r="D41">
        <v>8</v>
      </c>
      <c r="E41" s="2">
        <v>196.5</v>
      </c>
      <c r="F41" s="2"/>
      <c r="G41" s="2">
        <v>-200</v>
      </c>
      <c r="H41" s="2"/>
      <c r="I41" s="2"/>
      <c r="J41" s="2"/>
      <c r="K41" s="2"/>
      <c r="L41" s="2"/>
      <c r="M41" s="2">
        <v>3.5</v>
      </c>
      <c r="N41" s="2"/>
      <c r="O41">
        <f t="shared" si="0"/>
        <v>0</v>
      </c>
    </row>
    <row r="42" spans="1:15" ht="15">
      <c r="A42" t="s">
        <v>18</v>
      </c>
      <c r="B42" t="s">
        <v>42</v>
      </c>
      <c r="C42" s="1">
        <v>44887</v>
      </c>
      <c r="D42">
        <v>8</v>
      </c>
      <c r="E42" s="2">
        <v>200</v>
      </c>
      <c r="F42" s="2"/>
      <c r="G42" s="2">
        <v>-200</v>
      </c>
      <c r="H42" s="2"/>
      <c r="I42" s="2"/>
      <c r="J42" s="2"/>
      <c r="K42" s="2"/>
      <c r="L42" s="2"/>
      <c r="M42" s="2"/>
      <c r="N42" s="2"/>
      <c r="O42">
        <f t="shared" si="0"/>
        <v>0</v>
      </c>
    </row>
    <row r="43" spans="1:15" ht="15">
      <c r="A43" t="s">
        <v>67</v>
      </c>
      <c r="B43" t="s">
        <v>127</v>
      </c>
      <c r="C43" s="1">
        <v>44905</v>
      </c>
      <c r="D43">
        <v>9</v>
      </c>
      <c r="E43" s="2">
        <v>-340</v>
      </c>
      <c r="F43" s="2"/>
      <c r="G43" s="2"/>
      <c r="H43" s="2"/>
      <c r="I43" s="2"/>
      <c r="J43" s="2"/>
      <c r="K43" s="2"/>
      <c r="L43" s="2">
        <v>340</v>
      </c>
      <c r="M43" s="2"/>
      <c r="N43" s="2"/>
      <c r="O43">
        <f t="shared" si="0"/>
        <v>0</v>
      </c>
    </row>
    <row r="44" spans="1:15" ht="15">
      <c r="A44" t="s">
        <v>14</v>
      </c>
      <c r="B44" t="s">
        <v>68</v>
      </c>
      <c r="C44" s="1">
        <v>44916</v>
      </c>
      <c r="D44">
        <v>9</v>
      </c>
      <c r="E44" s="2">
        <v>10000</v>
      </c>
      <c r="F44" s="2">
        <v>-10000</v>
      </c>
      <c r="G44" s="2"/>
      <c r="H44" s="2"/>
      <c r="I44" s="2"/>
      <c r="J44" s="2"/>
      <c r="K44" s="2"/>
      <c r="L44" s="2"/>
      <c r="M44" s="2"/>
      <c r="N44" s="2"/>
      <c r="O44">
        <f t="shared" si="0"/>
        <v>0</v>
      </c>
    </row>
    <row r="45" spans="1:15" ht="15">
      <c r="A45" t="s">
        <v>18</v>
      </c>
      <c r="B45" t="s">
        <v>69</v>
      </c>
      <c r="C45" s="1">
        <v>44925</v>
      </c>
      <c r="D45">
        <v>9</v>
      </c>
      <c r="E45" s="2">
        <v>-1050</v>
      </c>
      <c r="F45" s="2"/>
      <c r="G45" s="2"/>
      <c r="H45" s="2"/>
      <c r="I45" s="2"/>
      <c r="J45" s="2"/>
      <c r="K45" s="2">
        <v>1050</v>
      </c>
      <c r="L45" s="2"/>
      <c r="M45" s="2"/>
      <c r="N45" s="2"/>
      <c r="O45">
        <f t="shared" si="0"/>
        <v>0</v>
      </c>
    </row>
    <row r="46" spans="2:15" ht="15">
      <c r="B46" t="s">
        <v>72</v>
      </c>
      <c r="C46" s="1">
        <v>44926</v>
      </c>
      <c r="D46">
        <v>9</v>
      </c>
      <c r="E46" s="2">
        <v>-5</v>
      </c>
      <c r="F46" s="2"/>
      <c r="G46" s="2"/>
      <c r="H46" s="2"/>
      <c r="I46" s="2"/>
      <c r="J46" s="2"/>
      <c r="K46" s="2"/>
      <c r="L46" s="2"/>
      <c r="M46" s="2">
        <v>5</v>
      </c>
      <c r="N46" s="2"/>
      <c r="O46">
        <f t="shared" si="0"/>
        <v>0</v>
      </c>
    </row>
    <row r="47" spans="1:15" ht="15">
      <c r="A47" t="s">
        <v>64</v>
      </c>
      <c r="B47" t="s">
        <v>120</v>
      </c>
      <c r="C47" s="1">
        <v>44658</v>
      </c>
      <c r="D47">
        <v>10</v>
      </c>
      <c r="E47" s="2"/>
      <c r="F47" s="2"/>
      <c r="G47" s="2"/>
      <c r="H47" s="2"/>
      <c r="I47" s="2"/>
      <c r="J47" s="2">
        <v>-1549</v>
      </c>
      <c r="K47" s="2"/>
      <c r="L47" s="2">
        <v>1549</v>
      </c>
      <c r="M47" s="2"/>
      <c r="N47" s="2"/>
      <c r="O47">
        <f t="shared" si="0"/>
        <v>0</v>
      </c>
    </row>
    <row r="48" spans="1:15" ht="15">
      <c r="A48" t="s">
        <v>128</v>
      </c>
      <c r="B48" t="s">
        <v>120</v>
      </c>
      <c r="C48" s="1">
        <v>44658</v>
      </c>
      <c r="D48">
        <v>11</v>
      </c>
      <c r="E48" s="2"/>
      <c r="F48" s="2"/>
      <c r="G48" s="2"/>
      <c r="H48" s="2"/>
      <c r="I48" s="2"/>
      <c r="J48" s="2">
        <v>-471.2</v>
      </c>
      <c r="K48" s="2"/>
      <c r="L48" s="2">
        <v>471.2</v>
      </c>
      <c r="M48" s="2"/>
      <c r="N48" s="2"/>
      <c r="O48">
        <f t="shared" si="0"/>
        <v>0</v>
      </c>
    </row>
    <row r="49" spans="1:15" ht="15">
      <c r="A49" t="s">
        <v>118</v>
      </c>
      <c r="B49" t="s">
        <v>129</v>
      </c>
      <c r="C49" s="1">
        <v>44658</v>
      </c>
      <c r="D49">
        <v>12</v>
      </c>
      <c r="E49" s="2"/>
      <c r="F49" s="2"/>
      <c r="G49" s="2"/>
      <c r="H49" s="2"/>
      <c r="I49" s="2"/>
      <c r="J49" s="2">
        <v>-1300</v>
      </c>
      <c r="K49" s="2"/>
      <c r="L49" s="2">
        <v>1300</v>
      </c>
      <c r="M49" s="2"/>
      <c r="N49" s="2"/>
      <c r="O49">
        <f t="shared" si="0"/>
        <v>0</v>
      </c>
    </row>
    <row r="50" spans="1:15" ht="15">
      <c r="A50" t="s">
        <v>64</v>
      </c>
      <c r="B50" t="s">
        <v>130</v>
      </c>
      <c r="C50" s="1">
        <v>44730</v>
      </c>
      <c r="D50">
        <v>13</v>
      </c>
      <c r="E50" s="2"/>
      <c r="F50" s="2"/>
      <c r="G50" s="2"/>
      <c r="H50" s="2"/>
      <c r="I50" s="2"/>
      <c r="J50" s="2">
        <v>-545</v>
      </c>
      <c r="K50" s="2"/>
      <c r="L50" s="2">
        <v>545</v>
      </c>
      <c r="M50" s="2"/>
      <c r="N50" s="2"/>
      <c r="O50">
        <f t="shared" si="0"/>
        <v>0</v>
      </c>
    </row>
    <row r="51" spans="1:15" ht="15">
      <c r="A51" t="s">
        <v>128</v>
      </c>
      <c r="B51" t="s">
        <v>131</v>
      </c>
      <c r="C51" s="1">
        <v>44730</v>
      </c>
      <c r="D51">
        <v>14</v>
      </c>
      <c r="E51" s="2"/>
      <c r="F51" s="2"/>
      <c r="G51" s="2"/>
      <c r="H51" s="2"/>
      <c r="I51" s="2"/>
      <c r="J51" s="2">
        <v>-524.77</v>
      </c>
      <c r="K51" s="2"/>
      <c r="L51" s="2">
        <v>524.77</v>
      </c>
      <c r="M51" s="2"/>
      <c r="N51" s="2"/>
      <c r="O51">
        <f t="shared" si="0"/>
        <v>0</v>
      </c>
    </row>
    <row r="52" spans="1:15" ht="15">
      <c r="A52" s="37" t="s">
        <v>137</v>
      </c>
      <c r="C52" s="1"/>
      <c r="D52" s="37">
        <v>15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>
        <f t="shared" si="0"/>
        <v>0</v>
      </c>
    </row>
    <row r="53" spans="1:14" ht="15">
      <c r="A53" t="s">
        <v>115</v>
      </c>
      <c r="B53" t="s">
        <v>114</v>
      </c>
      <c r="C53" s="1">
        <v>44730</v>
      </c>
      <c r="D53">
        <v>16</v>
      </c>
      <c r="E53" s="2"/>
      <c r="F53" s="2"/>
      <c r="G53" s="2"/>
      <c r="H53" s="2"/>
      <c r="I53" s="2"/>
      <c r="J53" s="2">
        <v>-5000</v>
      </c>
      <c r="K53" s="2"/>
      <c r="L53" s="2">
        <v>5000</v>
      </c>
      <c r="M53" s="2"/>
      <c r="N53" s="2"/>
    </row>
    <row r="54" spans="1:14" ht="15">
      <c r="A54" t="s">
        <v>116</v>
      </c>
      <c r="B54" t="s">
        <v>117</v>
      </c>
      <c r="C54" s="1">
        <v>44731</v>
      </c>
      <c r="D54">
        <v>16</v>
      </c>
      <c r="E54" s="2"/>
      <c r="F54" s="2"/>
      <c r="G54" s="2"/>
      <c r="H54" s="2"/>
      <c r="I54" s="2"/>
      <c r="J54" s="2">
        <v>-1200</v>
      </c>
      <c r="K54" s="2"/>
      <c r="L54" s="2">
        <v>1200</v>
      </c>
      <c r="M54" s="2"/>
      <c r="N54" s="2"/>
    </row>
    <row r="55" spans="5:15" ht="15.6">
      <c r="E55" s="5">
        <f>SUM(E5:E52)</f>
        <v>30231.75</v>
      </c>
      <c r="F55" s="5">
        <f>SUM(F5:F52)</f>
        <v>-42000</v>
      </c>
      <c r="G55" s="5">
        <f>SUM(G5:G52)</f>
        <v>-4000</v>
      </c>
      <c r="H55" s="5">
        <f>SUM(H5:H52)</f>
        <v>-14100</v>
      </c>
      <c r="I55" s="5">
        <f>SUM(I6:I52)</f>
        <v>-850</v>
      </c>
      <c r="J55" s="5">
        <f>SUM(J5:J54)</f>
        <v>-14589.97</v>
      </c>
      <c r="K55" s="5">
        <f>SUM(K5:K52)</f>
        <v>1050</v>
      </c>
      <c r="L55" s="5">
        <f>SUM(L5:L54)</f>
        <v>43014.939999999995</v>
      </c>
      <c r="M55" s="5">
        <f>SUM(M5:M52)</f>
        <v>1243.28</v>
      </c>
      <c r="N55" s="5">
        <f aca="true" t="shared" si="1" ref="N55">SUM(N5:N51)</f>
        <v>0</v>
      </c>
      <c r="O55" s="6">
        <f t="shared" si="0"/>
        <v>-6.139089236967266E-12</v>
      </c>
    </row>
    <row r="56" spans="5:14" ht="15"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5:14" ht="15"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5:14" ht="15">
      <c r="E58" s="2"/>
      <c r="F58" s="2"/>
      <c r="G58" s="15"/>
      <c r="H58" s="2"/>
      <c r="I58" s="2"/>
      <c r="J58" s="2"/>
      <c r="K58" s="2"/>
      <c r="L58" s="2"/>
      <c r="M58" s="2"/>
      <c r="N58" s="2"/>
    </row>
    <row r="59" spans="5:14" ht="15"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5:14" ht="15"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5:14" ht="15"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21">
      <c r="A62" s="8" t="s">
        <v>74</v>
      </c>
      <c r="B62" s="8"/>
      <c r="C62" s="8"/>
      <c r="D62" s="9"/>
      <c r="E62" s="10">
        <f>-(+F55+G55+H55+J55+I55)</f>
        <v>75539.97</v>
      </c>
      <c r="F62" s="2"/>
      <c r="G62" s="2"/>
      <c r="H62" s="2"/>
      <c r="I62" s="2"/>
      <c r="J62" s="2"/>
      <c r="K62" s="2"/>
      <c r="L62" s="2"/>
      <c r="M62" s="2"/>
      <c r="N62" s="2"/>
    </row>
    <row r="63" spans="1:5" ht="21">
      <c r="A63" s="8" t="s">
        <v>48</v>
      </c>
      <c r="B63" s="8"/>
      <c r="C63" s="8"/>
      <c r="D63" s="9"/>
      <c r="E63" s="10">
        <f>-(+L55+M55+K55)</f>
        <v>-45308.219999999994</v>
      </c>
    </row>
    <row r="64" spans="1:6" ht="21.6" thickBot="1">
      <c r="A64" s="11" t="s">
        <v>49</v>
      </c>
      <c r="B64" s="11"/>
      <c r="C64" s="11"/>
      <c r="D64" s="12"/>
      <c r="E64" s="13">
        <f>SUM(E62:E63)</f>
        <v>30231.750000000007</v>
      </c>
      <c r="F64" t="s">
        <v>75</v>
      </c>
    </row>
    <row r="65" spans="1:5" ht="21.6" thickTop="1">
      <c r="A65" s="8"/>
      <c r="B65" s="8"/>
      <c r="C65" s="8"/>
      <c r="D65" s="8"/>
      <c r="E65" s="9"/>
    </row>
    <row r="66" spans="1:5" ht="21">
      <c r="A66" s="8" t="s">
        <v>73</v>
      </c>
      <c r="B66" s="8"/>
      <c r="C66" s="8"/>
      <c r="D66" s="8"/>
      <c r="E66" s="9"/>
    </row>
    <row r="67" spans="1:5" ht="21">
      <c r="A67" s="8"/>
      <c r="B67" s="8"/>
      <c r="C67" s="8"/>
      <c r="D67" s="8"/>
      <c r="E67" s="16"/>
    </row>
    <row r="68" spans="1:5" ht="21">
      <c r="A68" s="8"/>
      <c r="B68" s="8"/>
      <c r="C68" s="8"/>
      <c r="D68" s="8"/>
      <c r="E68" s="16"/>
    </row>
    <row r="69" spans="1:5" ht="15">
      <c r="A69" s="9"/>
      <c r="B69" s="9"/>
      <c r="C69" s="9"/>
      <c r="D69" s="9"/>
      <c r="E69" s="16"/>
    </row>
    <row r="70" spans="1:5" ht="15">
      <c r="A70" s="9"/>
      <c r="B70" s="9"/>
      <c r="C70" s="9"/>
      <c r="D70" s="9"/>
      <c r="E70" s="9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9"/>
  <sheetViews>
    <sheetView workbookViewId="0" topLeftCell="A1">
      <selection activeCell="A1" sqref="A1:A1048576"/>
    </sheetView>
  </sheetViews>
  <sheetFormatPr defaultColWidth="11.421875" defaultRowHeight="15"/>
  <cols>
    <col min="1" max="1" width="52.8515625" style="0" customWidth="1"/>
    <col min="4" max="4" width="23.8515625" style="0" customWidth="1"/>
  </cols>
  <sheetData>
    <row r="1" ht="18">
      <c r="A1" s="20" t="s">
        <v>0</v>
      </c>
    </row>
    <row r="2" ht="18">
      <c r="A2" s="20" t="s">
        <v>138</v>
      </c>
    </row>
    <row r="5" spans="1:4" ht="15.6">
      <c r="A5" s="3" t="s">
        <v>10</v>
      </c>
      <c r="B5" s="7" t="s">
        <v>9</v>
      </c>
      <c r="C5" s="7" t="s">
        <v>7</v>
      </c>
      <c r="D5" s="7" t="s">
        <v>4</v>
      </c>
    </row>
    <row r="6" spans="1:4" ht="15">
      <c r="A6" t="s">
        <v>58</v>
      </c>
      <c r="B6" s="1">
        <v>44637</v>
      </c>
      <c r="C6">
        <v>3</v>
      </c>
      <c r="D6" s="2">
        <v>-200</v>
      </c>
    </row>
    <row r="7" spans="1:4" ht="15">
      <c r="A7" t="s">
        <v>66</v>
      </c>
      <c r="B7" s="1">
        <v>44673</v>
      </c>
      <c r="C7">
        <v>3</v>
      </c>
      <c r="D7" s="2">
        <v>-200</v>
      </c>
    </row>
    <row r="8" spans="1:4" ht="15">
      <c r="A8" t="s">
        <v>59</v>
      </c>
      <c r="B8" s="1">
        <v>44659</v>
      </c>
      <c r="C8">
        <v>4</v>
      </c>
      <c r="D8" s="2">
        <v>-200</v>
      </c>
    </row>
    <row r="9" spans="1:4" ht="15">
      <c r="A9" t="s">
        <v>19</v>
      </c>
      <c r="B9" s="1">
        <v>44671</v>
      </c>
      <c r="C9">
        <v>4</v>
      </c>
      <c r="D9" s="2">
        <v>-200</v>
      </c>
    </row>
    <row r="10" spans="1:4" ht="15">
      <c r="A10" t="s">
        <v>20</v>
      </c>
      <c r="B10" s="1">
        <v>44671</v>
      </c>
      <c r="C10">
        <v>4</v>
      </c>
      <c r="D10" s="2">
        <v>-200</v>
      </c>
    </row>
    <row r="11" spans="1:4" ht="15">
      <c r="A11" t="s">
        <v>57</v>
      </c>
      <c r="B11" s="1">
        <v>44673</v>
      </c>
      <c r="C11">
        <v>4</v>
      </c>
      <c r="D11" s="2">
        <v>-200</v>
      </c>
    </row>
    <row r="12" spans="1:4" ht="15">
      <c r="A12" t="s">
        <v>60</v>
      </c>
      <c r="B12" s="1">
        <v>44673</v>
      </c>
      <c r="C12">
        <v>4</v>
      </c>
      <c r="D12" s="2">
        <v>-200</v>
      </c>
    </row>
    <row r="13" spans="1:4" ht="15">
      <c r="A13" t="s">
        <v>61</v>
      </c>
      <c r="B13" s="1">
        <v>44673</v>
      </c>
      <c r="C13">
        <v>4</v>
      </c>
      <c r="D13" s="2">
        <v>-200</v>
      </c>
    </row>
    <row r="14" spans="1:4" ht="15">
      <c r="A14" t="s">
        <v>62</v>
      </c>
      <c r="B14" s="1">
        <v>44673</v>
      </c>
      <c r="C14">
        <v>4</v>
      </c>
      <c r="D14" s="2">
        <v>-200</v>
      </c>
    </row>
    <row r="15" spans="1:4" ht="15">
      <c r="A15" t="s">
        <v>63</v>
      </c>
      <c r="B15" s="1">
        <v>44673</v>
      </c>
      <c r="C15">
        <v>4</v>
      </c>
      <c r="D15" s="2">
        <v>-200</v>
      </c>
    </row>
    <row r="16" spans="1:4" ht="15">
      <c r="A16" t="s">
        <v>64</v>
      </c>
      <c r="B16" s="1">
        <v>44671</v>
      </c>
      <c r="C16">
        <v>4</v>
      </c>
      <c r="D16" s="2">
        <v>-200</v>
      </c>
    </row>
    <row r="17" spans="1:4" ht="15">
      <c r="A17" t="s">
        <v>64</v>
      </c>
      <c r="B17" s="1">
        <v>44671</v>
      </c>
      <c r="C17">
        <v>4</v>
      </c>
      <c r="D17" s="2">
        <v>-200</v>
      </c>
    </row>
    <row r="18" spans="1:4" ht="15">
      <c r="A18" t="s">
        <v>65</v>
      </c>
      <c r="B18" s="1">
        <v>44671</v>
      </c>
      <c r="C18">
        <v>4</v>
      </c>
      <c r="D18" s="2">
        <v>-200</v>
      </c>
    </row>
    <row r="19" spans="1:4" ht="15">
      <c r="A19" t="s">
        <v>56</v>
      </c>
      <c r="B19" s="1">
        <v>44676</v>
      </c>
      <c r="C19">
        <v>4</v>
      </c>
      <c r="D19" s="2">
        <v>-200</v>
      </c>
    </row>
    <row r="20" spans="1:4" ht="15">
      <c r="A20" t="s">
        <v>55</v>
      </c>
      <c r="B20" s="1">
        <v>44677</v>
      </c>
      <c r="C20">
        <v>4</v>
      </c>
      <c r="D20" s="2">
        <v>-200</v>
      </c>
    </row>
    <row r="21" spans="1:4" ht="15">
      <c r="A21" t="s">
        <v>54</v>
      </c>
      <c r="B21" s="1">
        <v>44677</v>
      </c>
      <c r="C21">
        <v>4</v>
      </c>
      <c r="D21" s="2">
        <v>-200</v>
      </c>
    </row>
    <row r="22" spans="1:4" ht="15">
      <c r="A22" t="s">
        <v>23</v>
      </c>
      <c r="B22" s="1">
        <v>44679</v>
      </c>
      <c r="C22">
        <v>4</v>
      </c>
      <c r="D22" s="2">
        <v>-200</v>
      </c>
    </row>
    <row r="23" spans="1:4" ht="15">
      <c r="A23" t="s">
        <v>53</v>
      </c>
      <c r="B23" s="1">
        <v>44686</v>
      </c>
      <c r="C23">
        <v>5</v>
      </c>
      <c r="D23" s="2">
        <v>-200</v>
      </c>
    </row>
    <row r="24" spans="1:4" ht="15">
      <c r="A24" t="s">
        <v>50</v>
      </c>
      <c r="B24" s="1">
        <v>44889</v>
      </c>
      <c r="C24">
        <v>8</v>
      </c>
      <c r="D24" s="2">
        <v>-200</v>
      </c>
    </row>
    <row r="25" spans="1:4" ht="15">
      <c r="A25" t="s">
        <v>42</v>
      </c>
      <c r="B25" s="1">
        <v>44887</v>
      </c>
      <c r="C25">
        <v>8</v>
      </c>
      <c r="D25" s="2">
        <v>-200</v>
      </c>
    </row>
    <row r="26" ht="15">
      <c r="D26" s="2"/>
    </row>
    <row r="27" ht="15">
      <c r="D27" s="2">
        <f>SUM(D6:D26)</f>
        <v>-4000</v>
      </c>
    </row>
    <row r="28" ht="15">
      <c r="D28" s="2"/>
    </row>
    <row r="29" ht="15">
      <c r="D29" s="2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10"/>
  <sheetViews>
    <sheetView workbookViewId="0" topLeftCell="A1">
      <selection activeCell="A1" sqref="A1:A2"/>
    </sheetView>
  </sheetViews>
  <sheetFormatPr defaultColWidth="11.421875" defaultRowHeight="15"/>
  <cols>
    <col min="1" max="1" width="37.8515625" style="0" customWidth="1"/>
    <col min="4" max="4" width="13.140625" style="0" bestFit="1" customWidth="1"/>
  </cols>
  <sheetData>
    <row r="1" ht="21">
      <c r="A1" s="4" t="s">
        <v>105</v>
      </c>
    </row>
    <row r="2" ht="21">
      <c r="A2" s="4" t="s">
        <v>106</v>
      </c>
    </row>
    <row r="4" spans="1:5" ht="18">
      <c r="A4" s="20" t="s">
        <v>82</v>
      </c>
      <c r="B4" s="17"/>
      <c r="C4" s="17"/>
      <c r="D4" s="17"/>
      <c r="E4" s="17"/>
    </row>
    <row r="5" spans="1:5" ht="18">
      <c r="A5" s="17" t="s">
        <v>77</v>
      </c>
      <c r="B5" s="17"/>
      <c r="C5" s="17"/>
      <c r="D5" s="21">
        <v>4000</v>
      </c>
      <c r="E5" s="17"/>
    </row>
    <row r="6" spans="1:5" ht="18">
      <c r="A6" s="17" t="s">
        <v>2</v>
      </c>
      <c r="B6" s="17"/>
      <c r="C6" s="17"/>
      <c r="D6" s="21">
        <v>42000</v>
      </c>
      <c r="E6" s="17"/>
    </row>
    <row r="7" spans="1:5" ht="18">
      <c r="A7" s="17" t="s">
        <v>79</v>
      </c>
      <c r="B7" s="17"/>
      <c r="C7" s="17"/>
      <c r="D7" s="21">
        <v>14100</v>
      </c>
      <c r="E7" s="17"/>
    </row>
    <row r="8" spans="1:5" ht="18">
      <c r="A8" s="17" t="s">
        <v>78</v>
      </c>
      <c r="B8" s="17"/>
      <c r="C8" s="17"/>
      <c r="D8" s="21">
        <v>850</v>
      </c>
      <c r="E8" s="17"/>
    </row>
    <row r="9" spans="1:5" ht="18">
      <c r="A9" s="17" t="s">
        <v>80</v>
      </c>
      <c r="B9" s="17"/>
      <c r="C9" s="17"/>
      <c r="D9" s="21">
        <v>14589.97</v>
      </c>
      <c r="E9" s="17"/>
    </row>
    <row r="10" spans="1:5" ht="18">
      <c r="A10" s="22" t="s">
        <v>81</v>
      </c>
      <c r="B10" s="22"/>
      <c r="C10" s="22"/>
      <c r="D10" s="23">
        <f>SUM(D5:D9)</f>
        <v>75539.97</v>
      </c>
      <c r="E10" s="17"/>
    </row>
    <row r="11" spans="1:5" ht="18">
      <c r="A11" s="17"/>
      <c r="B11" s="17"/>
      <c r="C11" s="17"/>
      <c r="D11" s="17"/>
      <c r="E11" s="17"/>
    </row>
    <row r="12" spans="1:5" ht="18">
      <c r="A12" s="17"/>
      <c r="B12" s="17"/>
      <c r="C12" s="17"/>
      <c r="D12" s="17"/>
      <c r="E12" s="17"/>
    </row>
    <row r="13" spans="1:5" ht="18">
      <c r="A13" s="20" t="s">
        <v>83</v>
      </c>
      <c r="B13" s="17"/>
      <c r="C13" s="17"/>
      <c r="D13" s="17"/>
      <c r="E13" s="17"/>
    </row>
    <row r="14" spans="1:5" ht="18">
      <c r="A14" s="17" t="s">
        <v>84</v>
      </c>
      <c r="B14" s="17"/>
      <c r="C14" s="17"/>
      <c r="D14" s="21">
        <v>1050</v>
      </c>
      <c r="E14" s="17"/>
    </row>
    <row r="15" spans="1:5" ht="18">
      <c r="A15" s="17" t="s">
        <v>85</v>
      </c>
      <c r="B15" s="17"/>
      <c r="C15" s="17"/>
      <c r="D15" s="21">
        <v>43014.94</v>
      </c>
      <c r="E15" s="17"/>
    </row>
    <row r="16" spans="1:5" ht="18">
      <c r="A16" s="17" t="s">
        <v>104</v>
      </c>
      <c r="B16" s="17"/>
      <c r="C16" s="17"/>
      <c r="D16" s="21">
        <v>1243.28</v>
      </c>
      <c r="E16" s="17"/>
    </row>
    <row r="17" spans="1:5" ht="18">
      <c r="A17" s="22" t="s">
        <v>48</v>
      </c>
      <c r="B17" s="22"/>
      <c r="C17" s="22"/>
      <c r="D17" s="23">
        <f>SUM(D14:D16)</f>
        <v>45308.22</v>
      </c>
      <c r="E17" s="17"/>
    </row>
    <row r="18" spans="1:5" ht="18">
      <c r="A18" s="17"/>
      <c r="B18" s="17"/>
      <c r="C18" s="17"/>
      <c r="D18" s="17"/>
      <c r="E18" s="17"/>
    </row>
    <row r="19" spans="1:5" ht="18.6" thickBot="1">
      <c r="A19" s="25" t="s">
        <v>86</v>
      </c>
      <c r="B19" s="25"/>
      <c r="C19" s="25"/>
      <c r="D19" s="26">
        <f>+D10-D17</f>
        <v>30231.75</v>
      </c>
      <c r="E19" s="17"/>
    </row>
    <row r="20" spans="1:5" ht="18.6" thickTop="1">
      <c r="A20" s="29" t="s">
        <v>95</v>
      </c>
      <c r="B20" s="17"/>
      <c r="C20" s="17"/>
      <c r="D20" s="17"/>
      <c r="E20" s="17"/>
    </row>
    <row r="21" spans="1:5" ht="18">
      <c r="A21" s="17"/>
      <c r="B21" s="17"/>
      <c r="C21" s="17"/>
      <c r="D21" s="17"/>
      <c r="E21" s="17"/>
    </row>
    <row r="22" spans="1:5" ht="18">
      <c r="A22" s="17"/>
      <c r="B22" s="17"/>
      <c r="C22" s="17"/>
      <c r="D22" s="17"/>
      <c r="E22" s="17"/>
    </row>
    <row r="23" spans="1:5" ht="18">
      <c r="A23" s="17" t="s">
        <v>107</v>
      </c>
      <c r="B23" s="17"/>
      <c r="C23" s="17"/>
      <c r="D23" s="21">
        <v>0</v>
      </c>
      <c r="E23" s="17"/>
    </row>
    <row r="24" spans="1:5" ht="18">
      <c r="A24" s="17" t="s">
        <v>86</v>
      </c>
      <c r="B24" s="17"/>
      <c r="C24" s="17"/>
      <c r="D24" s="24">
        <f>+D19</f>
        <v>30231.75</v>
      </c>
      <c r="E24" s="17"/>
    </row>
    <row r="25" spans="1:5" ht="18">
      <c r="A25" s="22" t="s">
        <v>89</v>
      </c>
      <c r="B25" s="22"/>
      <c r="C25" s="22"/>
      <c r="D25" s="23">
        <f>SUM(D23:D24)</f>
        <v>30231.75</v>
      </c>
      <c r="E25" s="17"/>
    </row>
    <row r="26" spans="1:5" ht="18">
      <c r="A26" s="20"/>
      <c r="B26" s="20"/>
      <c r="C26" s="20"/>
      <c r="D26" s="28"/>
      <c r="E26" s="17"/>
    </row>
    <row r="27" spans="1:5" ht="18">
      <c r="A27" s="20"/>
      <c r="B27" s="20"/>
      <c r="C27" s="20"/>
      <c r="D27" s="28"/>
      <c r="E27" s="17"/>
    </row>
    <row r="28" spans="1:5" ht="18">
      <c r="A28" s="20"/>
      <c r="B28" s="20"/>
      <c r="C28" s="20"/>
      <c r="D28" s="28"/>
      <c r="E28" s="17"/>
    </row>
    <row r="29" spans="1:5" ht="18">
      <c r="A29" s="17"/>
      <c r="B29" s="17"/>
      <c r="C29" s="17"/>
      <c r="D29" s="17"/>
      <c r="E29" s="17"/>
    </row>
    <row r="30" spans="1:5" ht="18">
      <c r="A30" s="20" t="s">
        <v>87</v>
      </c>
      <c r="B30" s="17"/>
      <c r="C30" s="17"/>
      <c r="D30" s="17"/>
      <c r="E30" s="17"/>
    </row>
    <row r="31" spans="1:5" ht="18">
      <c r="A31" s="20" t="s">
        <v>88</v>
      </c>
      <c r="B31" s="17"/>
      <c r="C31" s="17"/>
      <c r="D31" s="17"/>
      <c r="E31" s="17"/>
    </row>
    <row r="32" spans="1:5" ht="18">
      <c r="A32" s="17" t="s">
        <v>90</v>
      </c>
      <c r="B32" s="17"/>
      <c r="C32" s="17"/>
      <c r="D32" s="24">
        <f>D25</f>
        <v>30231.75</v>
      </c>
      <c r="E32" s="17"/>
    </row>
    <row r="33" spans="1:5" ht="18">
      <c r="A33" s="22" t="s">
        <v>93</v>
      </c>
      <c r="B33" s="22"/>
      <c r="C33" s="22"/>
      <c r="D33" s="27">
        <f>+D32</f>
        <v>30231.75</v>
      </c>
      <c r="E33" s="17"/>
    </row>
    <row r="34" spans="1:5" ht="18">
      <c r="A34" s="17"/>
      <c r="B34" s="17"/>
      <c r="C34" s="17"/>
      <c r="D34" s="24"/>
      <c r="E34" s="17"/>
    </row>
    <row r="35" spans="1:5" ht="18">
      <c r="A35" s="20" t="s">
        <v>92</v>
      </c>
      <c r="B35" s="17"/>
      <c r="C35" s="17"/>
      <c r="D35" s="24"/>
      <c r="E35" s="17"/>
    </row>
    <row r="36" spans="1:5" ht="18">
      <c r="A36" s="17" t="s">
        <v>91</v>
      </c>
      <c r="B36" s="17"/>
      <c r="C36" s="17"/>
      <c r="D36" s="24">
        <f>-D25</f>
        <v>-30231.75</v>
      </c>
      <c r="E36" s="17"/>
    </row>
    <row r="37" spans="1:5" ht="18">
      <c r="A37" s="22" t="s">
        <v>94</v>
      </c>
      <c r="B37" s="22"/>
      <c r="C37" s="22"/>
      <c r="D37" s="27">
        <f>+D36</f>
        <v>-30231.75</v>
      </c>
      <c r="E37" s="17"/>
    </row>
    <row r="38" spans="1:5" ht="18">
      <c r="A38" s="17"/>
      <c r="B38" s="17"/>
      <c r="C38" s="17"/>
      <c r="D38" s="17"/>
      <c r="E38" s="17"/>
    </row>
    <row r="39" spans="1:5" ht="18">
      <c r="A39" s="17" t="s">
        <v>96</v>
      </c>
      <c r="B39" s="17"/>
      <c r="C39" s="17"/>
      <c r="D39" s="17"/>
      <c r="E39" s="17"/>
    </row>
    <row r="40" spans="1:5" ht="18">
      <c r="A40" s="17"/>
      <c r="B40" s="17"/>
      <c r="C40" s="17"/>
      <c r="D40" s="17"/>
      <c r="E40" s="17"/>
    </row>
    <row r="41" spans="1:5" ht="18">
      <c r="A41" s="17"/>
      <c r="B41" s="17"/>
      <c r="C41" s="17"/>
      <c r="D41" s="17"/>
      <c r="E41" s="17"/>
    </row>
    <row r="42" spans="1:5" ht="18">
      <c r="A42" s="17" t="s">
        <v>97</v>
      </c>
      <c r="B42" s="17" t="s">
        <v>98</v>
      </c>
      <c r="C42" s="17"/>
      <c r="D42" s="17"/>
      <c r="E42" s="17" t="s">
        <v>100</v>
      </c>
    </row>
    <row r="43" spans="1:5" ht="18">
      <c r="A43" s="17" t="s">
        <v>101</v>
      </c>
      <c r="B43" s="17" t="s">
        <v>99</v>
      </c>
      <c r="C43" s="17"/>
      <c r="D43" s="17"/>
      <c r="E43" s="17" t="s">
        <v>99</v>
      </c>
    </row>
    <row r="44" spans="1:5" ht="18">
      <c r="A44" s="17"/>
      <c r="B44" s="17"/>
      <c r="C44" s="17"/>
      <c r="D44" s="17"/>
      <c r="E44" s="17"/>
    </row>
    <row r="45" spans="1:5" ht="18">
      <c r="A45" s="17"/>
      <c r="B45" s="17"/>
      <c r="C45" s="17"/>
      <c r="D45" s="17"/>
      <c r="E45" s="17"/>
    </row>
    <row r="46" spans="1:5" ht="18">
      <c r="A46" s="17" t="s">
        <v>102</v>
      </c>
      <c r="B46" s="17"/>
      <c r="C46" s="17"/>
      <c r="D46" s="17"/>
      <c r="E46" s="17"/>
    </row>
    <row r="47" spans="1:5" ht="18">
      <c r="A47" s="17" t="s">
        <v>103</v>
      </c>
      <c r="B47" s="17"/>
      <c r="C47" s="17"/>
      <c r="D47" s="17"/>
      <c r="E47" s="17"/>
    </row>
    <row r="48" spans="1:5" ht="18">
      <c r="A48" s="17"/>
      <c r="B48" s="17"/>
      <c r="C48" s="17"/>
      <c r="D48" s="17"/>
      <c r="E48" s="17"/>
    </row>
    <row r="49" spans="1:5" ht="18">
      <c r="A49" s="17"/>
      <c r="B49" s="17"/>
      <c r="C49" s="17"/>
      <c r="D49" s="17"/>
      <c r="E49" s="17"/>
    </row>
    <row r="50" spans="1:5" ht="18">
      <c r="A50" s="17"/>
      <c r="B50" s="17"/>
      <c r="C50" s="17"/>
      <c r="D50" s="17"/>
      <c r="E50" s="17"/>
    </row>
    <row r="51" spans="1:5" ht="18">
      <c r="A51" s="17"/>
      <c r="B51" s="17"/>
      <c r="C51" s="17"/>
      <c r="D51" s="17"/>
      <c r="E51" s="17"/>
    </row>
    <row r="52" spans="1:5" ht="18">
      <c r="A52" s="17"/>
      <c r="B52" s="17"/>
      <c r="C52" s="17"/>
      <c r="D52" s="17"/>
      <c r="E52" s="17"/>
    </row>
    <row r="53" spans="1:5" ht="18">
      <c r="A53" s="17"/>
      <c r="B53" s="17"/>
      <c r="C53" s="17"/>
      <c r="D53" s="17"/>
      <c r="E53" s="17"/>
    </row>
    <row r="54" spans="1:5" ht="18">
      <c r="A54" s="17"/>
      <c r="B54" s="17"/>
      <c r="C54" s="17"/>
      <c r="D54" s="17"/>
      <c r="E54" s="17"/>
    </row>
    <row r="55" spans="1:5" ht="18">
      <c r="A55" s="17"/>
      <c r="B55" s="17"/>
      <c r="C55" s="17"/>
      <c r="D55" s="17"/>
      <c r="E55" s="17"/>
    </row>
    <row r="56" spans="1:5" ht="18">
      <c r="A56" s="17"/>
      <c r="B56" s="17"/>
      <c r="C56" s="17"/>
      <c r="D56" s="17"/>
      <c r="E56" s="17"/>
    </row>
    <row r="57" spans="1:5" ht="18">
      <c r="A57" s="17"/>
      <c r="B57" s="17"/>
      <c r="C57" s="17"/>
      <c r="D57" s="17"/>
      <c r="E57" s="17"/>
    </row>
    <row r="58" spans="1:5" ht="18">
      <c r="A58" s="17"/>
      <c r="B58" s="17"/>
      <c r="C58" s="17"/>
      <c r="D58" s="17"/>
      <c r="E58" s="17"/>
    </row>
    <row r="59" spans="1:5" ht="18">
      <c r="A59" s="17"/>
      <c r="B59" s="17"/>
      <c r="C59" s="17"/>
      <c r="D59" s="17"/>
      <c r="E59" s="17"/>
    </row>
    <row r="60" spans="1:5" ht="18">
      <c r="A60" s="17"/>
      <c r="B60" s="17"/>
      <c r="C60" s="17"/>
      <c r="D60" s="17"/>
      <c r="E60" s="17"/>
    </row>
    <row r="61" spans="1:5" ht="18">
      <c r="A61" s="17"/>
      <c r="B61" s="17"/>
      <c r="C61" s="17"/>
      <c r="D61" s="17"/>
      <c r="E61" s="17"/>
    </row>
    <row r="62" spans="1:5" ht="18">
      <c r="A62" s="17"/>
      <c r="B62" s="17"/>
      <c r="C62" s="17"/>
      <c r="D62" s="17"/>
      <c r="E62" s="17"/>
    </row>
    <row r="63" spans="1:5" ht="18">
      <c r="A63" s="17"/>
      <c r="B63" s="17"/>
      <c r="C63" s="17"/>
      <c r="D63" s="17"/>
      <c r="E63" s="17"/>
    </row>
    <row r="64" spans="1:5" ht="18">
      <c r="A64" s="17"/>
      <c r="B64" s="17"/>
      <c r="C64" s="17"/>
      <c r="D64" s="17"/>
      <c r="E64" s="17"/>
    </row>
    <row r="65" spans="1:5" ht="18">
      <c r="A65" s="17"/>
      <c r="B65" s="17"/>
      <c r="C65" s="17"/>
      <c r="D65" s="17"/>
      <c r="E65" s="17"/>
    </row>
    <row r="66" spans="1:5" ht="18">
      <c r="A66" s="17"/>
      <c r="B66" s="17"/>
      <c r="C66" s="17"/>
      <c r="D66" s="17"/>
      <c r="E66" s="17"/>
    </row>
    <row r="67" spans="1:5" ht="18">
      <c r="A67" s="17"/>
      <c r="B67" s="17"/>
      <c r="C67" s="17"/>
      <c r="D67" s="17"/>
      <c r="E67" s="17"/>
    </row>
    <row r="68" spans="1:5" ht="18">
      <c r="A68" s="17"/>
      <c r="B68" s="17"/>
      <c r="C68" s="17"/>
      <c r="D68" s="17"/>
      <c r="E68" s="17"/>
    </row>
    <row r="69" spans="1:5" ht="18">
      <c r="A69" s="17"/>
      <c r="B69" s="17"/>
      <c r="C69" s="17"/>
      <c r="D69" s="17"/>
      <c r="E69" s="17"/>
    </row>
    <row r="70" spans="1:5" ht="18">
      <c r="A70" s="17"/>
      <c r="B70" s="17"/>
      <c r="C70" s="17"/>
      <c r="D70" s="17"/>
      <c r="E70" s="17"/>
    </row>
    <row r="71" spans="1:5" ht="18">
      <c r="A71" s="17"/>
      <c r="B71" s="17"/>
      <c r="C71" s="17"/>
      <c r="D71" s="17"/>
      <c r="E71" s="17"/>
    </row>
    <row r="72" spans="1:5" ht="18">
      <c r="A72" s="17"/>
      <c r="B72" s="17"/>
      <c r="C72" s="17"/>
      <c r="D72" s="17"/>
      <c r="E72" s="17"/>
    </row>
    <row r="73" spans="1:5" ht="18">
      <c r="A73" s="17"/>
      <c r="B73" s="17"/>
      <c r="C73" s="17"/>
      <c r="D73" s="17"/>
      <c r="E73" s="17"/>
    </row>
    <row r="74" spans="1:5" ht="18">
      <c r="A74" s="17"/>
      <c r="B74" s="17"/>
      <c r="C74" s="17"/>
      <c r="D74" s="17"/>
      <c r="E74" s="17"/>
    </row>
    <row r="75" spans="1:5" ht="18">
      <c r="A75" s="17"/>
      <c r="B75" s="17"/>
      <c r="C75" s="17"/>
      <c r="D75" s="17"/>
      <c r="E75" s="17"/>
    </row>
    <row r="76" spans="1:5" ht="18">
      <c r="A76" s="17"/>
      <c r="B76" s="17"/>
      <c r="C76" s="17"/>
      <c r="D76" s="17"/>
      <c r="E76" s="17"/>
    </row>
    <row r="77" spans="1:5" ht="18">
      <c r="A77" s="17"/>
      <c r="B77" s="17"/>
      <c r="C77" s="17"/>
      <c r="D77" s="17"/>
      <c r="E77" s="17"/>
    </row>
    <row r="78" spans="1:5" ht="18">
      <c r="A78" s="17"/>
      <c r="B78" s="17"/>
      <c r="C78" s="17"/>
      <c r="D78" s="17"/>
      <c r="E78" s="17"/>
    </row>
    <row r="79" spans="1:5" ht="18">
      <c r="A79" s="17"/>
      <c r="B79" s="17"/>
      <c r="C79" s="17"/>
      <c r="D79" s="17"/>
      <c r="E79" s="17"/>
    </row>
    <row r="80" spans="1:5" ht="18">
      <c r="A80" s="17"/>
      <c r="B80" s="17"/>
      <c r="C80" s="17"/>
      <c r="D80" s="17"/>
      <c r="E80" s="17"/>
    </row>
    <row r="81" spans="1:5" ht="18">
      <c r="A81" s="17"/>
      <c r="B81" s="17"/>
      <c r="C81" s="17"/>
      <c r="D81" s="17"/>
      <c r="E81" s="17"/>
    </row>
    <row r="82" spans="1:5" ht="18">
      <c r="A82" s="17"/>
      <c r="B82" s="17"/>
      <c r="C82" s="17"/>
      <c r="D82" s="17"/>
      <c r="E82" s="17"/>
    </row>
    <row r="83" spans="1:5" ht="18">
      <c r="A83" s="17"/>
      <c r="B83" s="17"/>
      <c r="C83" s="17"/>
      <c r="D83" s="17"/>
      <c r="E83" s="17"/>
    </row>
    <row r="84" spans="1:5" ht="18">
      <c r="A84" s="17"/>
      <c r="B84" s="17"/>
      <c r="C84" s="17"/>
      <c r="D84" s="17"/>
      <c r="E84" s="17"/>
    </row>
    <row r="85" spans="1:5" ht="18">
      <c r="A85" s="17"/>
      <c r="B85" s="17"/>
      <c r="C85" s="17"/>
      <c r="D85" s="17"/>
      <c r="E85" s="17"/>
    </row>
    <row r="86" spans="1:5" ht="18">
      <c r="A86" s="17"/>
      <c r="B86" s="17"/>
      <c r="C86" s="17"/>
      <c r="D86" s="17"/>
      <c r="E86" s="17"/>
    </row>
    <row r="87" spans="1:5" ht="18">
      <c r="A87" s="17"/>
      <c r="B87" s="17"/>
      <c r="C87" s="17"/>
      <c r="D87" s="17"/>
      <c r="E87" s="17"/>
    </row>
    <row r="88" spans="1:5" ht="18">
      <c r="A88" s="17"/>
      <c r="B88" s="17"/>
      <c r="C88" s="17"/>
      <c r="D88" s="17"/>
      <c r="E88" s="17"/>
    </row>
    <row r="89" spans="1:5" ht="18">
      <c r="A89" s="17"/>
      <c r="B89" s="17"/>
      <c r="C89" s="17"/>
      <c r="D89" s="17"/>
      <c r="E89" s="17"/>
    </row>
    <row r="90" spans="1:5" ht="18">
      <c r="A90" s="17"/>
      <c r="B90" s="17"/>
      <c r="C90" s="17"/>
      <c r="D90" s="17"/>
      <c r="E90" s="17"/>
    </row>
    <row r="91" spans="1:5" ht="18">
      <c r="A91" s="17"/>
      <c r="B91" s="17"/>
      <c r="C91" s="17"/>
      <c r="D91" s="17"/>
      <c r="E91" s="17"/>
    </row>
    <row r="92" spans="1:5" ht="18">
      <c r="A92" s="17"/>
      <c r="B92" s="17"/>
      <c r="C92" s="17"/>
      <c r="D92" s="17"/>
      <c r="E92" s="17"/>
    </row>
    <row r="93" spans="1:5" ht="18">
      <c r="A93" s="17"/>
      <c r="B93" s="17"/>
      <c r="C93" s="17"/>
      <c r="D93" s="17"/>
      <c r="E93" s="17"/>
    </row>
    <row r="94" spans="1:5" ht="18">
      <c r="A94" s="17"/>
      <c r="B94" s="17"/>
      <c r="C94" s="17"/>
      <c r="D94" s="17"/>
      <c r="E94" s="17"/>
    </row>
    <row r="95" spans="1:5" ht="18">
      <c r="A95" s="17"/>
      <c r="B95" s="17"/>
      <c r="C95" s="17"/>
      <c r="D95" s="17"/>
      <c r="E95" s="17"/>
    </row>
    <row r="96" spans="1:5" ht="18">
      <c r="A96" s="17"/>
      <c r="B96" s="17"/>
      <c r="C96" s="17"/>
      <c r="D96" s="17"/>
      <c r="E96" s="17"/>
    </row>
    <row r="97" spans="1:5" ht="18">
      <c r="A97" s="17"/>
      <c r="B97" s="17"/>
      <c r="C97" s="17"/>
      <c r="D97" s="17"/>
      <c r="E97" s="17"/>
    </row>
    <row r="98" spans="1:5" ht="18">
      <c r="A98" s="17"/>
      <c r="B98" s="17"/>
      <c r="C98" s="17"/>
      <c r="D98" s="17"/>
      <c r="E98" s="17"/>
    </row>
    <row r="99" spans="1:5" ht="18">
      <c r="A99" s="17"/>
      <c r="B99" s="17"/>
      <c r="C99" s="17"/>
      <c r="D99" s="17"/>
      <c r="E99" s="17"/>
    </row>
    <row r="100" spans="1:5" ht="18">
      <c r="A100" s="17"/>
      <c r="B100" s="17"/>
      <c r="C100" s="17"/>
      <c r="D100" s="17"/>
      <c r="E100" s="17"/>
    </row>
    <row r="101" spans="1:5" ht="18">
      <c r="A101" s="17"/>
      <c r="B101" s="17"/>
      <c r="C101" s="17"/>
      <c r="D101" s="17"/>
      <c r="E101" s="17"/>
    </row>
    <row r="102" spans="1:5" ht="18">
      <c r="A102" s="17"/>
      <c r="B102" s="17"/>
      <c r="C102" s="17"/>
      <c r="D102" s="17"/>
      <c r="E102" s="17"/>
    </row>
    <row r="103" spans="1:5" ht="18">
      <c r="A103" s="17"/>
      <c r="B103" s="17"/>
      <c r="C103" s="17"/>
      <c r="D103" s="17"/>
      <c r="E103" s="17"/>
    </row>
    <row r="104" spans="1:5" ht="18">
      <c r="A104" s="17"/>
      <c r="B104" s="17"/>
      <c r="C104" s="17"/>
      <c r="D104" s="17"/>
      <c r="E104" s="17"/>
    </row>
    <row r="105" spans="1:5" ht="18">
      <c r="A105" s="17"/>
      <c r="B105" s="17"/>
      <c r="C105" s="17"/>
      <c r="D105" s="17"/>
      <c r="E105" s="17"/>
    </row>
    <row r="106" spans="1:5" ht="18">
      <c r="A106" s="17"/>
      <c r="B106" s="17"/>
      <c r="C106" s="17"/>
      <c r="D106" s="17"/>
      <c r="E106" s="17"/>
    </row>
    <row r="107" spans="1:5" ht="18">
      <c r="A107" s="17"/>
      <c r="B107" s="17"/>
      <c r="C107" s="17"/>
      <c r="D107" s="17"/>
      <c r="E107" s="17"/>
    </row>
    <row r="108" spans="1:5" ht="18">
      <c r="A108" s="17"/>
      <c r="B108" s="17"/>
      <c r="C108" s="17"/>
      <c r="D108" s="17"/>
      <c r="E108" s="17"/>
    </row>
    <row r="109" spans="1:5" ht="18">
      <c r="A109" s="17"/>
      <c r="B109" s="17"/>
      <c r="C109" s="17"/>
      <c r="D109" s="17"/>
      <c r="E109" s="17"/>
    </row>
    <row r="110" spans="1:5" ht="18">
      <c r="A110" s="17"/>
      <c r="B110" s="17"/>
      <c r="C110" s="17"/>
      <c r="D110" s="17"/>
      <c r="E110" s="17"/>
    </row>
    <row r="111" spans="1:5" ht="18">
      <c r="A111" s="17"/>
      <c r="B111" s="17"/>
      <c r="C111" s="17"/>
      <c r="D111" s="17"/>
      <c r="E111" s="17"/>
    </row>
    <row r="112" spans="1:5" ht="18">
      <c r="A112" s="17"/>
      <c r="B112" s="17"/>
      <c r="C112" s="17"/>
      <c r="D112" s="17"/>
      <c r="E112" s="17"/>
    </row>
    <row r="113" spans="1:5" ht="18">
      <c r="A113" s="17"/>
      <c r="B113" s="17"/>
      <c r="C113" s="17"/>
      <c r="D113" s="17"/>
      <c r="E113" s="17"/>
    </row>
    <row r="114" spans="1:5" ht="18">
      <c r="A114" s="17"/>
      <c r="B114" s="17"/>
      <c r="C114" s="17"/>
      <c r="D114" s="17"/>
      <c r="E114" s="17"/>
    </row>
    <row r="115" spans="1:5" ht="18">
      <c r="A115" s="17"/>
      <c r="B115" s="17"/>
      <c r="C115" s="17"/>
      <c r="D115" s="17"/>
      <c r="E115" s="17"/>
    </row>
    <row r="116" spans="1:5" ht="18">
      <c r="A116" s="17"/>
      <c r="B116" s="17"/>
      <c r="C116" s="17"/>
      <c r="D116" s="17"/>
      <c r="E116" s="17"/>
    </row>
    <row r="117" spans="1:5" ht="18">
      <c r="A117" s="17"/>
      <c r="B117" s="17"/>
      <c r="C117" s="17"/>
      <c r="D117" s="17"/>
      <c r="E117" s="17"/>
    </row>
    <row r="118" spans="1:5" ht="18">
      <c r="A118" s="17"/>
      <c r="B118" s="17"/>
      <c r="C118" s="17"/>
      <c r="D118" s="17"/>
      <c r="E118" s="17"/>
    </row>
    <row r="119" spans="1:5" ht="18">
      <c r="A119" s="17"/>
      <c r="B119" s="17"/>
      <c r="C119" s="17"/>
      <c r="D119" s="17"/>
      <c r="E119" s="17"/>
    </row>
    <row r="120" spans="1:5" ht="18">
      <c r="A120" s="17"/>
      <c r="B120" s="17"/>
      <c r="C120" s="17"/>
      <c r="D120" s="17"/>
      <c r="E120" s="17"/>
    </row>
    <row r="121" spans="1:5" ht="18">
      <c r="A121" s="17"/>
      <c r="B121" s="17"/>
      <c r="C121" s="17"/>
      <c r="D121" s="17"/>
      <c r="E121" s="17"/>
    </row>
    <row r="122" spans="1:5" ht="18">
      <c r="A122" s="17"/>
      <c r="B122" s="17"/>
      <c r="C122" s="17"/>
      <c r="D122" s="17"/>
      <c r="E122" s="17"/>
    </row>
    <row r="123" spans="1:5" ht="18">
      <c r="A123" s="17"/>
      <c r="B123" s="17"/>
      <c r="C123" s="17"/>
      <c r="D123" s="17"/>
      <c r="E123" s="17"/>
    </row>
    <row r="124" spans="1:5" ht="18">
      <c r="A124" s="17"/>
      <c r="B124" s="17"/>
      <c r="C124" s="17"/>
      <c r="D124" s="17"/>
      <c r="E124" s="17"/>
    </row>
    <row r="125" spans="1:5" ht="18">
      <c r="A125" s="17"/>
      <c r="B125" s="17"/>
      <c r="C125" s="17"/>
      <c r="D125" s="17"/>
      <c r="E125" s="17"/>
    </row>
    <row r="126" spans="1:5" ht="18">
      <c r="A126" s="17"/>
      <c r="B126" s="17"/>
      <c r="C126" s="17"/>
      <c r="D126" s="17"/>
      <c r="E126" s="17"/>
    </row>
    <row r="127" spans="1:5" ht="18">
      <c r="A127" s="17"/>
      <c r="B127" s="17"/>
      <c r="C127" s="17"/>
      <c r="D127" s="17"/>
      <c r="E127" s="17"/>
    </row>
    <row r="128" spans="1:5" ht="18">
      <c r="A128" s="17"/>
      <c r="B128" s="17"/>
      <c r="C128" s="17"/>
      <c r="D128" s="17"/>
      <c r="E128" s="17"/>
    </row>
    <row r="129" spans="1:5" ht="18">
      <c r="A129" s="17"/>
      <c r="B129" s="17"/>
      <c r="C129" s="17"/>
      <c r="D129" s="17"/>
      <c r="E129" s="17"/>
    </row>
    <row r="130" spans="1:5" ht="18">
      <c r="A130" s="17"/>
      <c r="B130" s="17"/>
      <c r="C130" s="17"/>
      <c r="D130" s="17"/>
      <c r="E130" s="17"/>
    </row>
    <row r="131" spans="1:5" ht="18">
      <c r="A131" s="17"/>
      <c r="B131" s="17"/>
      <c r="C131" s="17"/>
      <c r="D131" s="17"/>
      <c r="E131" s="17"/>
    </row>
    <row r="132" spans="1:5" ht="18">
      <c r="A132" s="17"/>
      <c r="B132" s="17"/>
      <c r="C132" s="17"/>
      <c r="D132" s="17"/>
      <c r="E132" s="17"/>
    </row>
    <row r="133" spans="1:5" ht="18">
      <c r="A133" s="17"/>
      <c r="B133" s="17"/>
      <c r="C133" s="17"/>
      <c r="D133" s="17"/>
      <c r="E133" s="17"/>
    </row>
    <row r="134" spans="1:5" ht="18">
      <c r="A134" s="17"/>
      <c r="B134" s="17"/>
      <c r="C134" s="17"/>
      <c r="D134" s="17"/>
      <c r="E134" s="17"/>
    </row>
    <row r="135" spans="1:5" ht="18">
      <c r="A135" s="17"/>
      <c r="B135" s="17"/>
      <c r="C135" s="17"/>
      <c r="D135" s="17"/>
      <c r="E135" s="17"/>
    </row>
    <row r="136" spans="1:5" ht="18">
      <c r="A136" s="17"/>
      <c r="B136" s="17"/>
      <c r="C136" s="17"/>
      <c r="D136" s="17"/>
      <c r="E136" s="17"/>
    </row>
    <row r="137" spans="1:5" ht="18">
      <c r="A137" s="17"/>
      <c r="B137" s="17"/>
      <c r="C137" s="17"/>
      <c r="D137" s="17"/>
      <c r="E137" s="17"/>
    </row>
    <row r="138" spans="1:5" ht="18">
      <c r="A138" s="17"/>
      <c r="B138" s="17"/>
      <c r="C138" s="17"/>
      <c r="D138" s="17"/>
      <c r="E138" s="17"/>
    </row>
    <row r="139" spans="1:5" ht="18">
      <c r="A139" s="17"/>
      <c r="B139" s="17"/>
      <c r="C139" s="17"/>
      <c r="D139" s="17"/>
      <c r="E139" s="17"/>
    </row>
    <row r="140" spans="1:5" ht="18">
      <c r="A140" s="17"/>
      <c r="B140" s="17"/>
      <c r="C140" s="17"/>
      <c r="D140" s="17"/>
      <c r="E140" s="17"/>
    </row>
    <row r="141" spans="1:5" ht="18">
      <c r="A141" s="17"/>
      <c r="B141" s="17"/>
      <c r="C141" s="17"/>
      <c r="D141" s="17"/>
      <c r="E141" s="17"/>
    </row>
    <row r="142" spans="1:5" ht="18">
      <c r="A142" s="17"/>
      <c r="B142" s="17"/>
      <c r="C142" s="17"/>
      <c r="D142" s="17"/>
      <c r="E142" s="17"/>
    </row>
    <row r="143" spans="1:5" ht="18">
      <c r="A143" s="17"/>
      <c r="B143" s="17"/>
      <c r="C143" s="17"/>
      <c r="D143" s="17"/>
      <c r="E143" s="17"/>
    </row>
    <row r="144" spans="1:5" ht="18">
      <c r="A144" s="17"/>
      <c r="B144" s="17"/>
      <c r="C144" s="17"/>
      <c r="D144" s="17"/>
      <c r="E144" s="17"/>
    </row>
    <row r="145" spans="1:5" ht="18">
      <c r="A145" s="17"/>
      <c r="B145" s="17"/>
      <c r="C145" s="17"/>
      <c r="D145" s="17"/>
      <c r="E145" s="17"/>
    </row>
    <row r="146" spans="1:5" ht="18">
      <c r="A146" s="17"/>
      <c r="B146" s="17"/>
      <c r="C146" s="17"/>
      <c r="D146" s="17"/>
      <c r="E146" s="17"/>
    </row>
    <row r="147" spans="1:5" ht="18">
      <c r="A147" s="17"/>
      <c r="B147" s="17"/>
      <c r="C147" s="17"/>
      <c r="D147" s="17"/>
      <c r="E147" s="17"/>
    </row>
    <row r="148" spans="1:5" ht="18">
      <c r="A148" s="17"/>
      <c r="B148" s="17"/>
      <c r="C148" s="17"/>
      <c r="D148" s="17"/>
      <c r="E148" s="17"/>
    </row>
    <row r="149" spans="1:5" ht="18">
      <c r="A149" s="17"/>
      <c r="B149" s="17"/>
      <c r="C149" s="17"/>
      <c r="D149" s="17"/>
      <c r="E149" s="17"/>
    </row>
    <row r="150" spans="1:5" ht="18">
      <c r="A150" s="17"/>
      <c r="B150" s="17"/>
      <c r="C150" s="17"/>
      <c r="D150" s="17"/>
      <c r="E150" s="17"/>
    </row>
    <row r="151" spans="1:5" ht="18">
      <c r="A151" s="17"/>
      <c r="B151" s="17"/>
      <c r="C151" s="17"/>
      <c r="D151" s="17"/>
      <c r="E151" s="17"/>
    </row>
    <row r="152" spans="1:5" ht="18">
      <c r="A152" s="17"/>
      <c r="B152" s="17"/>
      <c r="C152" s="17"/>
      <c r="D152" s="17"/>
      <c r="E152" s="17"/>
    </row>
    <row r="153" spans="1:5" ht="18">
      <c r="A153" s="17"/>
      <c r="B153" s="17"/>
      <c r="C153" s="17"/>
      <c r="D153" s="17"/>
      <c r="E153" s="17"/>
    </row>
    <row r="154" spans="1:5" ht="18">
      <c r="A154" s="17"/>
      <c r="B154" s="17"/>
      <c r="C154" s="17"/>
      <c r="D154" s="17"/>
      <c r="E154" s="17"/>
    </row>
    <row r="155" spans="1:5" ht="18">
      <c r="A155" s="17"/>
      <c r="B155" s="17"/>
      <c r="C155" s="17"/>
      <c r="D155" s="17"/>
      <c r="E155" s="17"/>
    </row>
    <row r="156" spans="1:5" ht="18">
      <c r="A156" s="17"/>
      <c r="B156" s="17"/>
      <c r="C156" s="17"/>
      <c r="D156" s="17"/>
      <c r="E156" s="17"/>
    </row>
    <row r="157" spans="1:5" ht="18">
      <c r="A157" s="17"/>
      <c r="B157" s="17"/>
      <c r="C157" s="17"/>
      <c r="D157" s="17"/>
      <c r="E157" s="17"/>
    </row>
    <row r="158" spans="1:5" ht="18">
      <c r="A158" s="17"/>
      <c r="B158" s="17"/>
      <c r="C158" s="17"/>
      <c r="D158" s="17"/>
      <c r="E158" s="17"/>
    </row>
    <row r="159" spans="1:5" ht="18">
      <c r="A159" s="17"/>
      <c r="B159" s="17"/>
      <c r="C159" s="17"/>
      <c r="D159" s="17"/>
      <c r="E159" s="17"/>
    </row>
    <row r="160" spans="1:5" ht="18">
      <c r="A160" s="17"/>
      <c r="B160" s="17"/>
      <c r="C160" s="17"/>
      <c r="D160" s="17"/>
      <c r="E160" s="17"/>
    </row>
    <row r="161" spans="1:5" ht="18">
      <c r="A161" s="17"/>
      <c r="B161" s="17"/>
      <c r="C161" s="17"/>
      <c r="D161" s="17"/>
      <c r="E161" s="17"/>
    </row>
    <row r="162" spans="1:5" ht="18">
      <c r="A162" s="17"/>
      <c r="B162" s="17"/>
      <c r="C162" s="17"/>
      <c r="D162" s="17"/>
      <c r="E162" s="17"/>
    </row>
    <row r="163" spans="1:5" ht="18">
      <c r="A163" s="17"/>
      <c r="B163" s="17"/>
      <c r="C163" s="17"/>
      <c r="D163" s="17"/>
      <c r="E163" s="17"/>
    </row>
    <row r="164" spans="1:5" ht="18">
      <c r="A164" s="17"/>
      <c r="B164" s="17"/>
      <c r="C164" s="17"/>
      <c r="D164" s="17"/>
      <c r="E164" s="17"/>
    </row>
    <row r="165" spans="1:5" ht="18">
      <c r="A165" s="17"/>
      <c r="B165" s="17"/>
      <c r="C165" s="17"/>
      <c r="D165" s="17"/>
      <c r="E165" s="17"/>
    </row>
    <row r="166" spans="1:5" ht="18">
      <c r="A166" s="17"/>
      <c r="B166" s="17"/>
      <c r="C166" s="17"/>
      <c r="D166" s="17"/>
      <c r="E166" s="17"/>
    </row>
    <row r="167" spans="1:5" ht="18">
      <c r="A167" s="17"/>
      <c r="B167" s="17"/>
      <c r="C167" s="17"/>
      <c r="D167" s="17"/>
      <c r="E167" s="17"/>
    </row>
    <row r="168" spans="1:5" ht="18">
      <c r="A168" s="17"/>
      <c r="B168" s="17"/>
      <c r="C168" s="17"/>
      <c r="D168" s="17"/>
      <c r="E168" s="17"/>
    </row>
    <row r="169" spans="1:5" ht="18">
      <c r="A169" s="17"/>
      <c r="B169" s="17"/>
      <c r="C169" s="17"/>
      <c r="D169" s="17"/>
      <c r="E169" s="17"/>
    </row>
    <row r="170" spans="1:5" ht="18">
      <c r="A170" s="17"/>
      <c r="B170" s="17"/>
      <c r="C170" s="17"/>
      <c r="D170" s="17"/>
      <c r="E170" s="17"/>
    </row>
    <row r="171" spans="1:5" ht="18">
      <c r="A171" s="17"/>
      <c r="B171" s="17"/>
      <c r="C171" s="17"/>
      <c r="D171" s="17"/>
      <c r="E171" s="17"/>
    </row>
    <row r="172" spans="1:5" ht="18">
      <c r="A172" s="17"/>
      <c r="B172" s="17"/>
      <c r="C172" s="17"/>
      <c r="D172" s="17"/>
      <c r="E172" s="17"/>
    </row>
    <row r="173" spans="1:5" ht="18">
      <c r="A173" s="17"/>
      <c r="B173" s="17"/>
      <c r="C173" s="17"/>
      <c r="D173" s="17"/>
      <c r="E173" s="17"/>
    </row>
    <row r="174" spans="1:5" ht="18">
      <c r="A174" s="17"/>
      <c r="B174" s="17"/>
      <c r="C174" s="17"/>
      <c r="D174" s="17"/>
      <c r="E174" s="17"/>
    </row>
    <row r="175" spans="1:5" ht="18">
      <c r="A175" s="17"/>
      <c r="B175" s="17"/>
      <c r="C175" s="17"/>
      <c r="D175" s="17"/>
      <c r="E175" s="17"/>
    </row>
    <row r="176" spans="1:5" ht="18">
      <c r="A176" s="17"/>
      <c r="B176" s="17"/>
      <c r="C176" s="17"/>
      <c r="D176" s="17"/>
      <c r="E176" s="17"/>
    </row>
    <row r="177" spans="1:5" ht="18">
      <c r="A177" s="17"/>
      <c r="B177" s="17"/>
      <c r="C177" s="17"/>
      <c r="D177" s="17"/>
      <c r="E177" s="17"/>
    </row>
    <row r="178" spans="1:5" ht="18">
      <c r="A178" s="17"/>
      <c r="B178" s="17"/>
      <c r="C178" s="17"/>
      <c r="D178" s="17"/>
      <c r="E178" s="17"/>
    </row>
    <row r="179" spans="1:5" ht="18">
      <c r="A179" s="17"/>
      <c r="B179" s="17"/>
      <c r="C179" s="17"/>
      <c r="D179" s="17"/>
      <c r="E179" s="17"/>
    </row>
    <row r="180" spans="1:5" ht="18">
      <c r="A180" s="17"/>
      <c r="B180" s="17"/>
      <c r="C180" s="17"/>
      <c r="D180" s="17"/>
      <c r="E180" s="17"/>
    </row>
    <row r="181" spans="1:5" ht="18">
      <c r="A181" s="17"/>
      <c r="B181" s="17"/>
      <c r="C181" s="17"/>
      <c r="D181" s="17"/>
      <c r="E181" s="17"/>
    </row>
    <row r="182" spans="1:5" ht="18">
      <c r="A182" s="17"/>
      <c r="B182" s="17"/>
      <c r="C182" s="17"/>
      <c r="D182" s="17"/>
      <c r="E182" s="17"/>
    </row>
    <row r="183" spans="1:5" ht="18">
      <c r="A183" s="17"/>
      <c r="B183" s="17"/>
      <c r="C183" s="17"/>
      <c r="D183" s="17"/>
      <c r="E183" s="17"/>
    </row>
    <row r="184" spans="1:5" ht="18">
      <c r="A184" s="17"/>
      <c r="B184" s="17"/>
      <c r="C184" s="17"/>
      <c r="D184" s="17"/>
      <c r="E184" s="17"/>
    </row>
    <row r="185" spans="1:5" ht="18">
      <c r="A185" s="17"/>
      <c r="B185" s="17"/>
      <c r="C185" s="17"/>
      <c r="D185" s="17"/>
      <c r="E185" s="17"/>
    </row>
    <row r="186" spans="1:5" ht="18">
      <c r="A186" s="17"/>
      <c r="B186" s="17"/>
      <c r="C186" s="17"/>
      <c r="D186" s="17"/>
      <c r="E186" s="17"/>
    </row>
    <row r="187" spans="1:5" ht="18">
      <c r="A187" s="17"/>
      <c r="B187" s="17"/>
      <c r="C187" s="17"/>
      <c r="D187" s="17"/>
      <c r="E187" s="17"/>
    </row>
    <row r="188" spans="1:5" ht="18">
      <c r="A188" s="17"/>
      <c r="B188" s="17"/>
      <c r="C188" s="17"/>
      <c r="D188" s="17"/>
      <c r="E188" s="17"/>
    </row>
    <row r="189" spans="1:5" ht="18">
      <c r="A189" s="17"/>
      <c r="B189" s="17"/>
      <c r="C189" s="17"/>
      <c r="D189" s="17"/>
      <c r="E189" s="17"/>
    </row>
    <row r="190" spans="1:5" ht="18">
      <c r="A190" s="17"/>
      <c r="B190" s="17"/>
      <c r="C190" s="17"/>
      <c r="D190" s="17"/>
      <c r="E190" s="17"/>
    </row>
    <row r="191" spans="1:5" ht="18">
      <c r="A191" s="17"/>
      <c r="B191" s="17"/>
      <c r="C191" s="17"/>
      <c r="D191" s="17"/>
      <c r="E191" s="17"/>
    </row>
    <row r="192" spans="1:5" ht="18">
      <c r="A192" s="17"/>
      <c r="B192" s="17"/>
      <c r="C192" s="17"/>
      <c r="D192" s="17"/>
      <c r="E192" s="17"/>
    </row>
    <row r="193" spans="1:5" ht="18">
      <c r="A193" s="17"/>
      <c r="B193" s="17"/>
      <c r="C193" s="17"/>
      <c r="D193" s="17"/>
      <c r="E193" s="17"/>
    </row>
    <row r="194" spans="1:5" ht="18">
      <c r="A194" s="17"/>
      <c r="B194" s="17"/>
      <c r="C194" s="17"/>
      <c r="D194" s="17"/>
      <c r="E194" s="17"/>
    </row>
    <row r="195" spans="1:5" ht="18">
      <c r="A195" s="17"/>
      <c r="B195" s="17"/>
      <c r="C195" s="17"/>
      <c r="D195" s="17"/>
      <c r="E195" s="17"/>
    </row>
    <row r="196" spans="1:5" ht="18">
      <c r="A196" s="17"/>
      <c r="B196" s="17"/>
      <c r="C196" s="17"/>
      <c r="D196" s="17"/>
      <c r="E196" s="17"/>
    </row>
    <row r="197" spans="1:5" ht="18">
      <c r="A197" s="17"/>
      <c r="B197" s="17"/>
      <c r="C197" s="17"/>
      <c r="D197" s="17"/>
      <c r="E197" s="17"/>
    </row>
    <row r="198" spans="1:5" ht="18">
      <c r="A198" s="17"/>
      <c r="B198" s="17"/>
      <c r="C198" s="17"/>
      <c r="D198" s="17"/>
      <c r="E198" s="17"/>
    </row>
    <row r="199" spans="1:5" ht="18">
      <c r="A199" s="17"/>
      <c r="B199" s="17"/>
      <c r="C199" s="17"/>
      <c r="D199" s="17"/>
      <c r="E199" s="17"/>
    </row>
    <row r="200" spans="1:5" ht="18">
      <c r="A200" s="17"/>
      <c r="B200" s="17"/>
      <c r="C200" s="17"/>
      <c r="D200" s="17"/>
      <c r="E200" s="17"/>
    </row>
    <row r="201" spans="1:5" ht="18">
      <c r="A201" s="17"/>
      <c r="B201" s="17"/>
      <c r="C201" s="17"/>
      <c r="D201" s="17"/>
      <c r="E201" s="17"/>
    </row>
    <row r="202" spans="1:5" ht="18">
      <c r="A202" s="17"/>
      <c r="B202" s="17"/>
      <c r="C202" s="17"/>
      <c r="D202" s="17"/>
      <c r="E202" s="17"/>
    </row>
    <row r="203" spans="1:5" ht="18">
      <c r="A203" s="17"/>
      <c r="B203" s="17"/>
      <c r="C203" s="17"/>
      <c r="D203" s="17"/>
      <c r="E203" s="17"/>
    </row>
    <row r="204" spans="1:5" ht="18">
      <c r="A204" s="17"/>
      <c r="B204" s="17"/>
      <c r="C204" s="17"/>
      <c r="D204" s="17"/>
      <c r="E204" s="17"/>
    </row>
    <row r="205" spans="1:5" ht="18">
      <c r="A205" s="17"/>
      <c r="B205" s="17"/>
      <c r="C205" s="17"/>
      <c r="D205" s="17"/>
      <c r="E205" s="17"/>
    </row>
    <row r="206" spans="1:5" ht="18">
      <c r="A206" s="17"/>
      <c r="B206" s="17"/>
      <c r="C206" s="17"/>
      <c r="D206" s="17"/>
      <c r="E206" s="17"/>
    </row>
    <row r="207" spans="1:5" ht="18">
      <c r="A207" s="17"/>
      <c r="B207" s="17"/>
      <c r="C207" s="17"/>
      <c r="D207" s="17"/>
      <c r="E207" s="17"/>
    </row>
    <row r="208" spans="1:5" ht="18">
      <c r="A208" s="17"/>
      <c r="B208" s="17"/>
      <c r="C208" s="17"/>
      <c r="D208" s="17"/>
      <c r="E208" s="17"/>
    </row>
    <row r="209" spans="1:5" ht="18">
      <c r="A209" s="17"/>
      <c r="B209" s="17"/>
      <c r="C209" s="17"/>
      <c r="D209" s="17"/>
      <c r="E209" s="17"/>
    </row>
    <row r="210" spans="1:5" ht="18">
      <c r="A210" s="17"/>
      <c r="B210" s="17"/>
      <c r="C210" s="17"/>
      <c r="D210" s="17"/>
      <c r="E210" s="17"/>
    </row>
    <row r="211" spans="1:5" ht="18">
      <c r="A211" s="17"/>
      <c r="B211" s="17"/>
      <c r="C211" s="17"/>
      <c r="D211" s="17"/>
      <c r="E211" s="17"/>
    </row>
    <row r="212" spans="1:5" ht="18">
      <c r="A212" s="17"/>
      <c r="B212" s="17"/>
      <c r="C212" s="17"/>
      <c r="D212" s="17"/>
      <c r="E212" s="17"/>
    </row>
    <row r="213" spans="1:5" ht="18">
      <c r="A213" s="17"/>
      <c r="B213" s="17"/>
      <c r="C213" s="17"/>
      <c r="D213" s="17"/>
      <c r="E213" s="17"/>
    </row>
    <row r="214" spans="1:5" ht="18">
      <c r="A214" s="17"/>
      <c r="B214" s="17"/>
      <c r="C214" s="17"/>
      <c r="D214" s="17"/>
      <c r="E214" s="17"/>
    </row>
    <row r="215" spans="1:5" ht="18">
      <c r="A215" s="17"/>
      <c r="B215" s="17"/>
      <c r="C215" s="17"/>
      <c r="D215" s="17"/>
      <c r="E215" s="17"/>
    </row>
    <row r="216" spans="1:5" ht="18">
      <c r="A216" s="17"/>
      <c r="B216" s="17"/>
      <c r="C216" s="17"/>
      <c r="D216" s="17"/>
      <c r="E216" s="17"/>
    </row>
    <row r="217" spans="1:5" ht="18">
      <c r="A217" s="17"/>
      <c r="B217" s="17"/>
      <c r="C217" s="17"/>
      <c r="D217" s="17"/>
      <c r="E217" s="17"/>
    </row>
    <row r="218" spans="1:5" ht="18">
      <c r="A218" s="17"/>
      <c r="B218" s="17"/>
      <c r="C218" s="17"/>
      <c r="D218" s="17"/>
      <c r="E218" s="17"/>
    </row>
    <row r="219" spans="1:5" ht="18">
      <c r="A219" s="17"/>
      <c r="B219" s="17"/>
      <c r="C219" s="17"/>
      <c r="D219" s="17"/>
      <c r="E219" s="17"/>
    </row>
    <row r="220" spans="1:5" ht="18">
      <c r="A220" s="17"/>
      <c r="B220" s="17"/>
      <c r="C220" s="17"/>
      <c r="D220" s="17"/>
      <c r="E220" s="17"/>
    </row>
    <row r="221" spans="1:5" ht="18">
      <c r="A221" s="17"/>
      <c r="B221" s="17"/>
      <c r="C221" s="17"/>
      <c r="D221" s="17"/>
      <c r="E221" s="17"/>
    </row>
    <row r="222" spans="1:5" ht="18">
      <c r="A222" s="17"/>
      <c r="B222" s="17"/>
      <c r="C222" s="17"/>
      <c r="D222" s="17"/>
      <c r="E222" s="17"/>
    </row>
    <row r="223" spans="1:5" ht="18">
      <c r="A223" s="17"/>
      <c r="B223" s="17"/>
      <c r="C223" s="17"/>
      <c r="D223" s="17"/>
      <c r="E223" s="17"/>
    </row>
    <row r="224" spans="1:5" ht="18">
      <c r="A224" s="17"/>
      <c r="B224" s="17"/>
      <c r="C224" s="17"/>
      <c r="D224" s="17"/>
      <c r="E224" s="17"/>
    </row>
    <row r="225" spans="1:5" ht="18">
      <c r="A225" s="17"/>
      <c r="B225" s="17"/>
      <c r="C225" s="17"/>
      <c r="D225" s="17"/>
      <c r="E225" s="17"/>
    </row>
    <row r="226" spans="1:5" ht="18">
      <c r="A226" s="17"/>
      <c r="B226" s="17"/>
      <c r="C226" s="17"/>
      <c r="D226" s="17"/>
      <c r="E226" s="17"/>
    </row>
    <row r="227" spans="1:5" ht="18">
      <c r="A227" s="17"/>
      <c r="B227" s="17"/>
      <c r="C227" s="17"/>
      <c r="D227" s="17"/>
      <c r="E227" s="17"/>
    </row>
    <row r="228" spans="1:5" ht="18">
      <c r="A228" s="17"/>
      <c r="B228" s="17"/>
      <c r="C228" s="17"/>
      <c r="D228" s="17"/>
      <c r="E228" s="17"/>
    </row>
    <row r="229" spans="1:5" ht="18">
      <c r="A229" s="17"/>
      <c r="B229" s="17"/>
      <c r="C229" s="17"/>
      <c r="D229" s="17"/>
      <c r="E229" s="17"/>
    </row>
    <row r="230" spans="1:5" ht="18">
      <c r="A230" s="17"/>
      <c r="B230" s="17"/>
      <c r="C230" s="17"/>
      <c r="D230" s="17"/>
      <c r="E230" s="17"/>
    </row>
    <row r="231" spans="1:5" ht="18">
      <c r="A231" s="17"/>
      <c r="B231" s="17"/>
      <c r="C231" s="17"/>
      <c r="D231" s="17"/>
      <c r="E231" s="17"/>
    </row>
    <row r="232" spans="1:5" ht="18">
      <c r="A232" s="17"/>
      <c r="B232" s="17"/>
      <c r="C232" s="17"/>
      <c r="D232" s="17"/>
      <c r="E232" s="17"/>
    </row>
    <row r="233" spans="1:5" ht="18">
      <c r="A233" s="17"/>
      <c r="B233" s="17"/>
      <c r="C233" s="17"/>
      <c r="D233" s="17"/>
      <c r="E233" s="17"/>
    </row>
    <row r="234" spans="1:5" ht="18">
      <c r="A234" s="17"/>
      <c r="B234" s="17"/>
      <c r="C234" s="17"/>
      <c r="D234" s="17"/>
      <c r="E234" s="17"/>
    </row>
    <row r="235" spans="1:5" ht="18">
      <c r="A235" s="17"/>
      <c r="B235" s="17"/>
      <c r="C235" s="17"/>
      <c r="D235" s="17"/>
      <c r="E235" s="17"/>
    </row>
    <row r="236" spans="1:5" ht="18">
      <c r="A236" s="17"/>
      <c r="B236" s="17"/>
      <c r="C236" s="17"/>
      <c r="D236" s="17"/>
      <c r="E236" s="17"/>
    </row>
    <row r="237" spans="1:5" ht="18">
      <c r="A237" s="17"/>
      <c r="B237" s="17"/>
      <c r="C237" s="17"/>
      <c r="D237" s="17"/>
      <c r="E237" s="17"/>
    </row>
    <row r="238" spans="1:5" ht="18">
      <c r="A238" s="17"/>
      <c r="B238" s="17"/>
      <c r="C238" s="17"/>
      <c r="D238" s="17"/>
      <c r="E238" s="17"/>
    </row>
    <row r="239" spans="1:5" ht="18">
      <c r="A239" s="17"/>
      <c r="B239" s="17"/>
      <c r="C239" s="17"/>
      <c r="D239" s="17"/>
      <c r="E239" s="17"/>
    </row>
    <row r="240" spans="1:5" ht="18">
      <c r="A240" s="17"/>
      <c r="B240" s="17"/>
      <c r="C240" s="17"/>
      <c r="D240" s="17"/>
      <c r="E240" s="17"/>
    </row>
    <row r="241" spans="1:5" ht="18">
      <c r="A241" s="17"/>
      <c r="B241" s="17"/>
      <c r="C241" s="17"/>
      <c r="D241" s="17"/>
      <c r="E241" s="17"/>
    </row>
    <row r="242" spans="1:5" ht="18">
      <c r="A242" s="17"/>
      <c r="B242" s="17"/>
      <c r="C242" s="17"/>
      <c r="D242" s="17"/>
      <c r="E242" s="17"/>
    </row>
    <row r="243" spans="1:5" ht="18">
      <c r="A243" s="17"/>
      <c r="B243" s="17"/>
      <c r="C243" s="17"/>
      <c r="D243" s="17"/>
      <c r="E243" s="17"/>
    </row>
    <row r="244" spans="1:5" ht="18">
      <c r="A244" s="17"/>
      <c r="B244" s="17"/>
      <c r="C244" s="17"/>
      <c r="D244" s="17"/>
      <c r="E244" s="17"/>
    </row>
    <row r="245" spans="1:5" ht="18">
      <c r="A245" s="17"/>
      <c r="B245" s="17"/>
      <c r="C245" s="17"/>
      <c r="D245" s="17"/>
      <c r="E245" s="17"/>
    </row>
    <row r="246" spans="1:5" ht="18">
      <c r="A246" s="17"/>
      <c r="B246" s="17"/>
      <c r="C246" s="17"/>
      <c r="D246" s="17"/>
      <c r="E246" s="17"/>
    </row>
    <row r="247" spans="1:5" ht="18">
      <c r="A247" s="17"/>
      <c r="B247" s="17"/>
      <c r="C247" s="17"/>
      <c r="D247" s="17"/>
      <c r="E247" s="17"/>
    </row>
    <row r="248" spans="1:5" ht="18">
      <c r="A248" s="17"/>
      <c r="B248" s="17"/>
      <c r="C248" s="17"/>
      <c r="D248" s="17"/>
      <c r="E248" s="17"/>
    </row>
    <row r="249" spans="1:5" ht="18">
      <c r="A249" s="17"/>
      <c r="B249" s="17"/>
      <c r="C249" s="17"/>
      <c r="D249" s="17"/>
      <c r="E249" s="17"/>
    </row>
    <row r="250" spans="1:5" ht="18">
      <c r="A250" s="17"/>
      <c r="B250" s="17"/>
      <c r="C250" s="17"/>
      <c r="D250" s="17"/>
      <c r="E250" s="17"/>
    </row>
    <row r="251" spans="1:5" ht="18">
      <c r="A251" s="17"/>
      <c r="B251" s="17"/>
      <c r="C251" s="17"/>
      <c r="D251" s="17"/>
      <c r="E251" s="17"/>
    </row>
    <row r="252" spans="1:5" ht="18">
      <c r="A252" s="17"/>
      <c r="B252" s="17"/>
      <c r="C252" s="17"/>
      <c r="D252" s="17"/>
      <c r="E252" s="17"/>
    </row>
    <row r="253" spans="1:5" ht="18">
      <c r="A253" s="17"/>
      <c r="B253" s="17"/>
      <c r="C253" s="17"/>
      <c r="D253" s="17"/>
      <c r="E253" s="17"/>
    </row>
    <row r="254" spans="1:5" ht="18">
      <c r="A254" s="17"/>
      <c r="B254" s="17"/>
      <c r="C254" s="17"/>
      <c r="D254" s="17"/>
      <c r="E254" s="17"/>
    </row>
    <row r="255" spans="1:5" ht="18">
      <c r="A255" s="17"/>
      <c r="B255" s="17"/>
      <c r="C255" s="17"/>
      <c r="D255" s="17"/>
      <c r="E255" s="17"/>
    </row>
    <row r="256" spans="1:5" ht="18">
      <c r="A256" s="17"/>
      <c r="B256" s="17"/>
      <c r="C256" s="17"/>
      <c r="D256" s="17"/>
      <c r="E256" s="17"/>
    </row>
    <row r="257" spans="1:5" ht="18">
      <c r="A257" s="17"/>
      <c r="B257" s="17"/>
      <c r="C257" s="17"/>
      <c r="D257" s="17"/>
      <c r="E257" s="17"/>
    </row>
    <row r="258" spans="1:5" ht="18">
      <c r="A258" s="17"/>
      <c r="B258" s="17"/>
      <c r="C258" s="17"/>
      <c r="D258" s="17"/>
      <c r="E258" s="17"/>
    </row>
    <row r="259" spans="1:5" ht="18">
      <c r="A259" s="17"/>
      <c r="B259" s="17"/>
      <c r="C259" s="17"/>
      <c r="D259" s="17"/>
      <c r="E259" s="17"/>
    </row>
    <row r="260" spans="1:5" ht="18">
      <c r="A260" s="17"/>
      <c r="B260" s="17"/>
      <c r="C260" s="17"/>
      <c r="D260" s="17"/>
      <c r="E260" s="17"/>
    </row>
    <row r="261" spans="1:5" ht="18">
      <c r="A261" s="17"/>
      <c r="B261" s="17"/>
      <c r="C261" s="17"/>
      <c r="D261" s="17"/>
      <c r="E261" s="17"/>
    </row>
    <row r="262" spans="1:5" ht="18">
      <c r="A262" s="17"/>
      <c r="B262" s="17"/>
      <c r="C262" s="17"/>
      <c r="D262" s="17"/>
      <c r="E262" s="17"/>
    </row>
    <row r="263" spans="1:5" ht="18">
      <c r="A263" s="17"/>
      <c r="B263" s="17"/>
      <c r="C263" s="17"/>
      <c r="D263" s="17"/>
      <c r="E263" s="17"/>
    </row>
    <row r="264" spans="1:5" ht="18">
      <c r="A264" s="17"/>
      <c r="B264" s="17"/>
      <c r="C264" s="17"/>
      <c r="D264" s="17"/>
      <c r="E264" s="17"/>
    </row>
    <row r="265" spans="1:5" ht="18">
      <c r="A265" s="17"/>
      <c r="B265" s="17"/>
      <c r="C265" s="17"/>
      <c r="D265" s="17"/>
      <c r="E265" s="17"/>
    </row>
    <row r="266" spans="1:5" ht="18">
      <c r="A266" s="17"/>
      <c r="B266" s="17"/>
      <c r="C266" s="17"/>
      <c r="D266" s="17"/>
      <c r="E266" s="17"/>
    </row>
    <row r="267" spans="1:5" ht="18">
      <c r="A267" s="17"/>
      <c r="B267" s="17"/>
      <c r="C267" s="17"/>
      <c r="D267" s="17"/>
      <c r="E267" s="17"/>
    </row>
    <row r="268" spans="1:5" ht="18">
      <c r="A268" s="17"/>
      <c r="B268" s="17"/>
      <c r="C268" s="17"/>
      <c r="D268" s="17"/>
      <c r="E268" s="17"/>
    </row>
    <row r="269" spans="1:5" ht="18">
      <c r="A269" s="17"/>
      <c r="B269" s="17"/>
      <c r="C269" s="17"/>
      <c r="D269" s="17"/>
      <c r="E269" s="17"/>
    </row>
    <row r="270" spans="1:5" ht="18">
      <c r="A270" s="17"/>
      <c r="B270" s="17"/>
      <c r="C270" s="17"/>
      <c r="D270" s="17"/>
      <c r="E270" s="17"/>
    </row>
    <row r="271" spans="1:5" ht="18">
      <c r="A271" s="17"/>
      <c r="B271" s="17"/>
      <c r="C271" s="17"/>
      <c r="D271" s="17"/>
      <c r="E271" s="17"/>
    </row>
    <row r="272" spans="1:5" ht="18">
      <c r="A272" s="17"/>
      <c r="B272" s="17"/>
      <c r="C272" s="17"/>
      <c r="D272" s="17"/>
      <c r="E272" s="17"/>
    </row>
    <row r="273" spans="1:5" ht="18">
      <c r="A273" s="17"/>
      <c r="B273" s="17"/>
      <c r="C273" s="17"/>
      <c r="D273" s="17"/>
      <c r="E273" s="17"/>
    </row>
    <row r="274" spans="1:5" ht="18">
      <c r="A274" s="17"/>
      <c r="B274" s="17"/>
      <c r="C274" s="17"/>
      <c r="D274" s="17"/>
      <c r="E274" s="17"/>
    </row>
    <row r="275" spans="1:5" ht="18">
      <c r="A275" s="17"/>
      <c r="B275" s="17"/>
      <c r="C275" s="17"/>
      <c r="D275" s="17"/>
      <c r="E275" s="17"/>
    </row>
    <row r="276" spans="1:5" ht="18">
      <c r="A276" s="17"/>
      <c r="B276" s="17"/>
      <c r="C276" s="17"/>
      <c r="D276" s="17"/>
      <c r="E276" s="17"/>
    </row>
    <row r="277" spans="1:5" ht="18">
      <c r="A277" s="17"/>
      <c r="B277" s="17"/>
      <c r="C277" s="17"/>
      <c r="D277" s="17"/>
      <c r="E277" s="17"/>
    </row>
    <row r="278" spans="1:5" ht="18">
      <c r="A278" s="17"/>
      <c r="B278" s="17"/>
      <c r="C278" s="17"/>
      <c r="D278" s="17"/>
      <c r="E278" s="17"/>
    </row>
    <row r="279" spans="1:5" ht="18">
      <c r="A279" s="17"/>
      <c r="B279" s="17"/>
      <c r="C279" s="17"/>
      <c r="D279" s="17"/>
      <c r="E279" s="17"/>
    </row>
    <row r="280" spans="1:5" ht="18">
      <c r="A280" s="17"/>
      <c r="B280" s="17"/>
      <c r="C280" s="17"/>
      <c r="D280" s="17"/>
      <c r="E280" s="17"/>
    </row>
    <row r="281" spans="1:5" ht="18">
      <c r="A281" s="17"/>
      <c r="B281" s="17"/>
      <c r="C281" s="17"/>
      <c r="D281" s="17"/>
      <c r="E281" s="17"/>
    </row>
    <row r="282" spans="1:5" ht="18">
      <c r="A282" s="17"/>
      <c r="B282" s="17"/>
      <c r="C282" s="17"/>
      <c r="D282" s="17"/>
      <c r="E282" s="17"/>
    </row>
    <row r="283" spans="1:5" ht="18">
      <c r="A283" s="17"/>
      <c r="B283" s="17"/>
      <c r="C283" s="17"/>
      <c r="D283" s="17"/>
      <c r="E283" s="17"/>
    </row>
    <row r="284" spans="1:5" ht="18">
      <c r="A284" s="17"/>
      <c r="B284" s="17"/>
      <c r="C284" s="17"/>
      <c r="D284" s="17"/>
      <c r="E284" s="17"/>
    </row>
    <row r="285" spans="1:5" ht="18">
      <c r="A285" s="17"/>
      <c r="B285" s="17"/>
      <c r="C285" s="17"/>
      <c r="D285" s="17"/>
      <c r="E285" s="17"/>
    </row>
    <row r="286" spans="1:5" ht="18">
      <c r="A286" s="17"/>
      <c r="B286" s="17"/>
      <c r="C286" s="17"/>
      <c r="D286" s="17"/>
      <c r="E286" s="17"/>
    </row>
    <row r="287" spans="1:5" ht="18">
      <c r="A287" s="17"/>
      <c r="B287" s="17"/>
      <c r="C287" s="17"/>
      <c r="D287" s="17"/>
      <c r="E287" s="17"/>
    </row>
    <row r="288" spans="1:5" ht="18">
      <c r="A288" s="17"/>
      <c r="B288" s="17"/>
      <c r="C288" s="17"/>
      <c r="D288" s="17"/>
      <c r="E288" s="17"/>
    </row>
    <row r="289" spans="1:5" ht="18">
      <c r="A289" s="17"/>
      <c r="B289" s="17"/>
      <c r="C289" s="17"/>
      <c r="D289" s="17"/>
      <c r="E289" s="17"/>
    </row>
    <row r="290" spans="1:5" ht="18">
      <c r="A290" s="17"/>
      <c r="B290" s="17"/>
      <c r="C290" s="17"/>
      <c r="D290" s="17"/>
      <c r="E290" s="17"/>
    </row>
    <row r="291" spans="1:5" ht="18">
      <c r="A291" s="17"/>
      <c r="B291" s="17"/>
      <c r="C291" s="17"/>
      <c r="D291" s="17"/>
      <c r="E291" s="17"/>
    </row>
    <row r="292" spans="1:5" ht="18">
      <c r="A292" s="17"/>
      <c r="B292" s="17"/>
      <c r="C292" s="17"/>
      <c r="D292" s="17"/>
      <c r="E292" s="17"/>
    </row>
    <row r="293" spans="1:5" ht="18">
      <c r="A293" s="17"/>
      <c r="B293" s="17"/>
      <c r="C293" s="17"/>
      <c r="D293" s="17"/>
      <c r="E293" s="17"/>
    </row>
    <row r="294" spans="1:5" ht="18">
      <c r="A294" s="17"/>
      <c r="B294" s="17"/>
      <c r="C294" s="17"/>
      <c r="D294" s="17"/>
      <c r="E294" s="17"/>
    </row>
    <row r="295" spans="1:5" ht="18">
      <c r="A295" s="17"/>
      <c r="B295" s="17"/>
      <c r="C295" s="17"/>
      <c r="D295" s="17"/>
      <c r="E295" s="17"/>
    </row>
    <row r="296" spans="1:5" ht="18">
      <c r="A296" s="17"/>
      <c r="B296" s="17"/>
      <c r="C296" s="17"/>
      <c r="D296" s="17"/>
      <c r="E296" s="17"/>
    </row>
    <row r="297" spans="1:5" ht="18">
      <c r="A297" s="17"/>
      <c r="B297" s="17"/>
      <c r="C297" s="17"/>
      <c r="D297" s="17"/>
      <c r="E297" s="17"/>
    </row>
    <row r="298" spans="1:5" ht="18">
      <c r="A298" s="17"/>
      <c r="B298" s="17"/>
      <c r="C298" s="17"/>
      <c r="D298" s="17"/>
      <c r="E298" s="17"/>
    </row>
    <row r="299" spans="1:5" ht="18">
      <c r="A299" s="17"/>
      <c r="B299" s="17"/>
      <c r="C299" s="17"/>
      <c r="D299" s="17"/>
      <c r="E299" s="17"/>
    </row>
    <row r="300" spans="1:5" ht="18">
      <c r="A300" s="17"/>
      <c r="B300" s="17"/>
      <c r="C300" s="17"/>
      <c r="D300" s="17"/>
      <c r="E300" s="17"/>
    </row>
    <row r="301" spans="1:5" ht="18">
      <c r="A301" s="17"/>
      <c r="B301" s="17"/>
      <c r="C301" s="17"/>
      <c r="D301" s="17"/>
      <c r="E301" s="17"/>
    </row>
    <row r="302" spans="1:5" ht="18">
      <c r="A302" s="17"/>
      <c r="B302" s="17"/>
      <c r="C302" s="17"/>
      <c r="D302" s="17"/>
      <c r="E302" s="17"/>
    </row>
    <row r="303" spans="1:5" ht="18">
      <c r="A303" s="17"/>
      <c r="B303" s="17"/>
      <c r="C303" s="17"/>
      <c r="D303" s="17"/>
      <c r="E303" s="17"/>
    </row>
    <row r="304" spans="1:5" ht="18">
      <c r="A304" s="17"/>
      <c r="B304" s="17"/>
      <c r="C304" s="17"/>
      <c r="D304" s="17"/>
      <c r="E304" s="17"/>
    </row>
    <row r="305" spans="1:5" ht="18">
      <c r="A305" s="17"/>
      <c r="B305" s="17"/>
      <c r="C305" s="17"/>
      <c r="D305" s="17"/>
      <c r="E305" s="17"/>
    </row>
    <row r="306" spans="1:5" ht="18">
      <c r="A306" s="17"/>
      <c r="B306" s="17"/>
      <c r="C306" s="17"/>
      <c r="D306" s="17"/>
      <c r="E306" s="17"/>
    </row>
    <row r="307" spans="1:5" ht="18">
      <c r="A307" s="17"/>
      <c r="B307" s="17"/>
      <c r="C307" s="17"/>
      <c r="D307" s="17"/>
      <c r="E307" s="17"/>
    </row>
    <row r="308" spans="1:5" ht="18">
      <c r="A308" s="17"/>
      <c r="B308" s="17"/>
      <c r="C308" s="17"/>
      <c r="D308" s="17"/>
      <c r="E308" s="17"/>
    </row>
    <row r="309" spans="1:5" ht="18">
      <c r="A309" s="17"/>
      <c r="B309" s="17"/>
      <c r="C309" s="17"/>
      <c r="D309" s="17"/>
      <c r="E309" s="17"/>
    </row>
    <row r="310" spans="1:5" ht="18">
      <c r="A310" s="17"/>
      <c r="B310" s="17"/>
      <c r="C310" s="17"/>
      <c r="D310" s="17"/>
      <c r="E310" s="17"/>
    </row>
    <row r="311" spans="1:5" ht="18">
      <c r="A311" s="17"/>
      <c r="B311" s="17"/>
      <c r="C311" s="17"/>
      <c r="D311" s="17"/>
      <c r="E311" s="17"/>
    </row>
    <row r="312" spans="1:5" ht="18">
      <c r="A312" s="17"/>
      <c r="B312" s="17"/>
      <c r="C312" s="17"/>
      <c r="D312" s="17"/>
      <c r="E312" s="17"/>
    </row>
    <row r="313" spans="1:5" ht="18">
      <c r="A313" s="17"/>
      <c r="B313" s="17"/>
      <c r="C313" s="17"/>
      <c r="D313" s="17"/>
      <c r="E313" s="17"/>
    </row>
    <row r="314" spans="1:5" ht="18">
      <c r="A314" s="17"/>
      <c r="B314" s="17"/>
      <c r="C314" s="17"/>
      <c r="D314" s="17"/>
      <c r="E314" s="17"/>
    </row>
    <row r="315" spans="1:5" ht="18">
      <c r="A315" s="17"/>
      <c r="B315" s="17"/>
      <c r="C315" s="17"/>
      <c r="D315" s="17"/>
      <c r="E315" s="17"/>
    </row>
    <row r="316" spans="1:5" ht="18">
      <c r="A316" s="17"/>
      <c r="B316" s="17"/>
      <c r="C316" s="17"/>
      <c r="D316" s="17"/>
      <c r="E316" s="17"/>
    </row>
    <row r="317" spans="1:5" ht="18">
      <c r="A317" s="17"/>
      <c r="B317" s="17"/>
      <c r="C317" s="17"/>
      <c r="D317" s="17"/>
      <c r="E317" s="17"/>
    </row>
    <row r="318" spans="1:5" ht="18">
      <c r="A318" s="17"/>
      <c r="B318" s="17"/>
      <c r="C318" s="17"/>
      <c r="D318" s="17"/>
      <c r="E318" s="17"/>
    </row>
    <row r="319" spans="1:5" ht="18">
      <c r="A319" s="17"/>
      <c r="B319" s="17"/>
      <c r="C319" s="17"/>
      <c r="D319" s="17"/>
      <c r="E319" s="17"/>
    </row>
    <row r="320" spans="1:5" ht="18">
      <c r="A320" s="17"/>
      <c r="B320" s="17"/>
      <c r="C320" s="17"/>
      <c r="D320" s="17"/>
      <c r="E320" s="17"/>
    </row>
    <row r="321" spans="1:5" ht="18">
      <c r="A321" s="17"/>
      <c r="B321" s="17"/>
      <c r="C321" s="17"/>
      <c r="D321" s="17"/>
      <c r="E321" s="17"/>
    </row>
    <row r="322" spans="1:5" ht="18">
      <c r="A322" s="17"/>
      <c r="B322" s="17"/>
      <c r="C322" s="17"/>
      <c r="D322" s="17"/>
      <c r="E322" s="17"/>
    </row>
    <row r="323" spans="1:5" ht="18">
      <c r="A323" s="17"/>
      <c r="B323" s="17"/>
      <c r="C323" s="17"/>
      <c r="D323" s="17"/>
      <c r="E323" s="17"/>
    </row>
    <row r="324" spans="1:5" ht="18">
      <c r="A324" s="17"/>
      <c r="B324" s="17"/>
      <c r="C324" s="17"/>
      <c r="D324" s="17"/>
      <c r="E324" s="17"/>
    </row>
    <row r="325" spans="1:5" ht="18">
      <c r="A325" s="17"/>
      <c r="B325" s="17"/>
      <c r="C325" s="17"/>
      <c r="D325" s="17"/>
      <c r="E325" s="17"/>
    </row>
    <row r="326" spans="1:5" ht="18">
      <c r="A326" s="17"/>
      <c r="B326" s="17"/>
      <c r="C326" s="17"/>
      <c r="D326" s="17"/>
      <c r="E326" s="17"/>
    </row>
    <row r="327" spans="1:5" ht="18">
      <c r="A327" s="17"/>
      <c r="B327" s="17"/>
      <c r="C327" s="17"/>
      <c r="D327" s="17"/>
      <c r="E327" s="17"/>
    </row>
    <row r="328" spans="1:5" ht="18">
      <c r="A328" s="17"/>
      <c r="B328" s="17"/>
      <c r="C328" s="17"/>
      <c r="D328" s="17"/>
      <c r="E328" s="17"/>
    </row>
    <row r="329" spans="1:5" ht="18">
      <c r="A329" s="17"/>
      <c r="B329" s="17"/>
      <c r="C329" s="17"/>
      <c r="D329" s="17"/>
      <c r="E329" s="17"/>
    </row>
    <row r="330" spans="1:5" ht="18">
      <c r="A330" s="17"/>
      <c r="B330" s="17"/>
      <c r="C330" s="17"/>
      <c r="D330" s="17"/>
      <c r="E330" s="17"/>
    </row>
    <row r="331" spans="1:5" ht="18">
      <c r="A331" s="17"/>
      <c r="B331" s="17"/>
      <c r="C331" s="17"/>
      <c r="D331" s="17"/>
      <c r="E331" s="17"/>
    </row>
    <row r="332" spans="1:5" ht="18">
      <c r="A332" s="17"/>
      <c r="B332" s="17"/>
      <c r="C332" s="17"/>
      <c r="D332" s="17"/>
      <c r="E332" s="17"/>
    </row>
    <row r="333" spans="1:5" ht="18">
      <c r="A333" s="17"/>
      <c r="B333" s="17"/>
      <c r="C333" s="17"/>
      <c r="D333" s="17"/>
      <c r="E333" s="17"/>
    </row>
    <row r="334" spans="1:5" ht="18">
      <c r="A334" s="17"/>
      <c r="B334" s="17"/>
      <c r="C334" s="17"/>
      <c r="D334" s="17"/>
      <c r="E334" s="17"/>
    </row>
    <row r="335" spans="1:5" ht="18">
      <c r="A335" s="17"/>
      <c r="B335" s="17"/>
      <c r="C335" s="17"/>
      <c r="D335" s="17"/>
      <c r="E335" s="17"/>
    </row>
    <row r="336" spans="1:5" ht="18">
      <c r="A336" s="17"/>
      <c r="B336" s="17"/>
      <c r="C336" s="17"/>
      <c r="D336" s="17"/>
      <c r="E336" s="17"/>
    </row>
    <row r="337" spans="1:5" ht="18">
      <c r="A337" s="17"/>
      <c r="B337" s="17"/>
      <c r="C337" s="17"/>
      <c r="D337" s="17"/>
      <c r="E337" s="17"/>
    </row>
    <row r="338" spans="1:5" ht="18">
      <c r="A338" s="17"/>
      <c r="B338" s="17"/>
      <c r="C338" s="17"/>
      <c r="D338" s="17"/>
      <c r="E338" s="17"/>
    </row>
    <row r="339" spans="1:5" ht="18">
      <c r="A339" s="17"/>
      <c r="B339" s="17"/>
      <c r="C339" s="17"/>
      <c r="D339" s="17"/>
      <c r="E339" s="17"/>
    </row>
    <row r="340" spans="1:5" ht="18">
      <c r="A340" s="17"/>
      <c r="B340" s="17"/>
      <c r="C340" s="17"/>
      <c r="D340" s="17"/>
      <c r="E340" s="17"/>
    </row>
    <row r="341" spans="1:5" ht="18">
      <c r="A341" s="17"/>
      <c r="B341" s="17"/>
      <c r="C341" s="17"/>
      <c r="D341" s="17"/>
      <c r="E341" s="17"/>
    </row>
    <row r="342" spans="1:5" ht="18">
      <c r="A342" s="17"/>
      <c r="B342" s="17"/>
      <c r="C342" s="17"/>
      <c r="D342" s="17"/>
      <c r="E342" s="17"/>
    </row>
    <row r="343" spans="1:5" ht="18">
      <c r="A343" s="17"/>
      <c r="B343" s="17"/>
      <c r="C343" s="17"/>
      <c r="D343" s="17"/>
      <c r="E343" s="17"/>
    </row>
    <row r="344" spans="1:5" ht="18">
      <c r="A344" s="17"/>
      <c r="B344" s="17"/>
      <c r="C344" s="17"/>
      <c r="D344" s="17"/>
      <c r="E344" s="17"/>
    </row>
    <row r="345" spans="1:5" ht="18">
      <c r="A345" s="17"/>
      <c r="B345" s="17"/>
      <c r="C345" s="17"/>
      <c r="D345" s="17"/>
      <c r="E345" s="17"/>
    </row>
    <row r="346" spans="1:5" ht="18">
      <c r="A346" s="17"/>
      <c r="B346" s="17"/>
      <c r="C346" s="17"/>
      <c r="D346" s="17"/>
      <c r="E346" s="17"/>
    </row>
    <row r="347" spans="1:5" ht="18">
      <c r="A347" s="17"/>
      <c r="B347" s="17"/>
      <c r="C347" s="17"/>
      <c r="D347" s="17"/>
      <c r="E347" s="17"/>
    </row>
    <row r="348" spans="1:5" ht="18">
      <c r="A348" s="17"/>
      <c r="B348" s="17"/>
      <c r="C348" s="17"/>
      <c r="D348" s="17"/>
      <c r="E348" s="17"/>
    </row>
    <row r="349" spans="1:5" ht="18">
      <c r="A349" s="17"/>
      <c r="B349" s="17"/>
      <c r="C349" s="17"/>
      <c r="D349" s="17"/>
      <c r="E349" s="17"/>
    </row>
    <row r="350" spans="1:5" ht="18">
      <c r="A350" s="17"/>
      <c r="B350" s="17"/>
      <c r="C350" s="17"/>
      <c r="D350" s="17"/>
      <c r="E350" s="17"/>
    </row>
    <row r="351" spans="1:5" ht="18">
      <c r="A351" s="17"/>
      <c r="B351" s="17"/>
      <c r="C351" s="17"/>
      <c r="D351" s="17"/>
      <c r="E351" s="17"/>
    </row>
    <row r="352" spans="1:5" ht="18">
      <c r="A352" s="17"/>
      <c r="B352" s="17"/>
      <c r="C352" s="17"/>
      <c r="D352" s="17"/>
      <c r="E352" s="17"/>
    </row>
    <row r="353" spans="1:5" ht="18">
      <c r="A353" s="17"/>
      <c r="B353" s="17"/>
      <c r="C353" s="17"/>
      <c r="D353" s="17"/>
      <c r="E353" s="17"/>
    </row>
    <row r="354" spans="1:5" ht="18">
      <c r="A354" s="17"/>
      <c r="B354" s="17"/>
      <c r="C354" s="17"/>
      <c r="D354" s="17"/>
      <c r="E354" s="17"/>
    </row>
    <row r="355" spans="1:5" ht="18">
      <c r="A355" s="17"/>
      <c r="B355" s="17"/>
      <c r="C355" s="17"/>
      <c r="D355" s="17"/>
      <c r="E355" s="17"/>
    </row>
    <row r="356" spans="1:5" ht="18">
      <c r="A356" s="17"/>
      <c r="B356" s="17"/>
      <c r="C356" s="17"/>
      <c r="D356" s="17"/>
      <c r="E356" s="17"/>
    </row>
    <row r="357" spans="1:5" ht="18">
      <c r="A357" s="17"/>
      <c r="B357" s="17"/>
      <c r="C357" s="17"/>
      <c r="D357" s="17"/>
      <c r="E357" s="17"/>
    </row>
    <row r="358" spans="1:5" ht="18">
      <c r="A358" s="17"/>
      <c r="B358" s="17"/>
      <c r="C358" s="17"/>
      <c r="D358" s="17"/>
      <c r="E358" s="17"/>
    </row>
    <row r="359" spans="1:5" ht="18">
      <c r="A359" s="17"/>
      <c r="B359" s="17"/>
      <c r="C359" s="17"/>
      <c r="D359" s="17"/>
      <c r="E359" s="17"/>
    </row>
    <row r="360" spans="1:5" ht="18">
      <c r="A360" s="17"/>
      <c r="B360" s="17"/>
      <c r="C360" s="17"/>
      <c r="D360" s="17"/>
      <c r="E360" s="17"/>
    </row>
    <row r="361" spans="1:5" ht="18">
      <c r="A361" s="17"/>
      <c r="B361" s="17"/>
      <c r="C361" s="17"/>
      <c r="D361" s="17"/>
      <c r="E361" s="17"/>
    </row>
    <row r="362" spans="1:5" ht="18">
      <c r="A362" s="17"/>
      <c r="B362" s="17"/>
      <c r="C362" s="17"/>
      <c r="D362" s="17"/>
      <c r="E362" s="17"/>
    </row>
    <row r="363" spans="1:5" ht="18">
      <c r="A363" s="17"/>
      <c r="B363" s="17"/>
      <c r="C363" s="17"/>
      <c r="D363" s="17"/>
      <c r="E363" s="17"/>
    </row>
    <row r="364" spans="1:5" ht="18">
      <c r="A364" s="17"/>
      <c r="B364" s="17"/>
      <c r="C364" s="17"/>
      <c r="D364" s="17"/>
      <c r="E364" s="17"/>
    </row>
    <row r="365" spans="1:5" ht="18">
      <c r="A365" s="17"/>
      <c r="B365" s="17"/>
      <c r="C365" s="17"/>
      <c r="D365" s="17"/>
      <c r="E365" s="17"/>
    </row>
    <row r="366" spans="1:5" ht="18">
      <c r="A366" s="17"/>
      <c r="B366" s="17"/>
      <c r="C366" s="17"/>
      <c r="D366" s="17"/>
      <c r="E366" s="17"/>
    </row>
    <row r="367" spans="1:5" ht="18">
      <c r="A367" s="17"/>
      <c r="B367" s="17"/>
      <c r="C367" s="17"/>
      <c r="D367" s="17"/>
      <c r="E367" s="17"/>
    </row>
    <row r="368" spans="1:5" ht="18">
      <c r="A368" s="17"/>
      <c r="B368" s="17"/>
      <c r="C368" s="17"/>
      <c r="D368" s="17"/>
      <c r="E368" s="17"/>
    </row>
    <row r="369" spans="1:5" ht="18">
      <c r="A369" s="17"/>
      <c r="B369" s="17"/>
      <c r="C369" s="17"/>
      <c r="D369" s="17"/>
      <c r="E369" s="17"/>
    </row>
    <row r="370" spans="1:5" ht="18">
      <c r="A370" s="17"/>
      <c r="B370" s="17"/>
      <c r="C370" s="17"/>
      <c r="D370" s="17"/>
      <c r="E370" s="17"/>
    </row>
    <row r="371" spans="1:5" ht="18">
      <c r="A371" s="17"/>
      <c r="B371" s="17"/>
      <c r="C371" s="17"/>
      <c r="D371" s="17"/>
      <c r="E371" s="17"/>
    </row>
    <row r="372" spans="1:5" ht="18">
      <c r="A372" s="17"/>
      <c r="B372" s="17"/>
      <c r="C372" s="17"/>
      <c r="D372" s="17"/>
      <c r="E372" s="17"/>
    </row>
    <row r="373" spans="1:5" ht="18">
      <c r="A373" s="17"/>
      <c r="B373" s="17"/>
      <c r="C373" s="17"/>
      <c r="D373" s="17"/>
      <c r="E373" s="17"/>
    </row>
    <row r="374" spans="1:5" ht="18">
      <c r="A374" s="17"/>
      <c r="B374" s="17"/>
      <c r="C374" s="17"/>
      <c r="D374" s="17"/>
      <c r="E374" s="17"/>
    </row>
    <row r="375" spans="1:5" ht="18">
      <c r="A375" s="17"/>
      <c r="B375" s="17"/>
      <c r="C375" s="17"/>
      <c r="D375" s="17"/>
      <c r="E375" s="17"/>
    </row>
    <row r="376" spans="1:5" ht="18">
      <c r="A376" s="17"/>
      <c r="B376" s="17"/>
      <c r="C376" s="17"/>
      <c r="D376" s="17"/>
      <c r="E376" s="17"/>
    </row>
    <row r="377" spans="1:5" ht="18">
      <c r="A377" s="17"/>
      <c r="B377" s="17"/>
      <c r="C377" s="17"/>
      <c r="D377" s="17"/>
      <c r="E377" s="17"/>
    </row>
    <row r="378" spans="1:5" ht="18">
      <c r="A378" s="17"/>
      <c r="B378" s="17"/>
      <c r="C378" s="17"/>
      <c r="D378" s="17"/>
      <c r="E378" s="17"/>
    </row>
    <row r="379" spans="1:5" ht="18">
      <c r="A379" s="17"/>
      <c r="B379" s="17"/>
      <c r="C379" s="17"/>
      <c r="D379" s="17"/>
      <c r="E379" s="17"/>
    </row>
    <row r="380" spans="1:5" ht="18">
      <c r="A380" s="17"/>
      <c r="B380" s="17"/>
      <c r="C380" s="17"/>
      <c r="D380" s="17"/>
      <c r="E380" s="17"/>
    </row>
    <row r="381" spans="1:5" ht="18">
      <c r="A381" s="17"/>
      <c r="B381" s="17"/>
      <c r="C381" s="17"/>
      <c r="D381" s="17"/>
      <c r="E381" s="17"/>
    </row>
    <row r="382" spans="1:5" ht="18">
      <c r="A382" s="17"/>
      <c r="B382" s="17"/>
      <c r="C382" s="17"/>
      <c r="D382" s="17"/>
      <c r="E382" s="17"/>
    </row>
    <row r="383" spans="1:5" ht="18">
      <c r="A383" s="17"/>
      <c r="B383" s="17"/>
      <c r="C383" s="17"/>
      <c r="D383" s="17"/>
      <c r="E383" s="17"/>
    </row>
    <row r="384" spans="1:5" ht="18">
      <c r="A384" s="17"/>
      <c r="B384" s="17"/>
      <c r="C384" s="17"/>
      <c r="D384" s="17"/>
      <c r="E384" s="17"/>
    </row>
    <row r="385" spans="1:5" ht="18">
      <c r="A385" s="17"/>
      <c r="B385" s="17"/>
      <c r="C385" s="17"/>
      <c r="D385" s="17"/>
      <c r="E385" s="17"/>
    </row>
    <row r="386" spans="1:5" ht="18">
      <c r="A386" s="17"/>
      <c r="B386" s="17"/>
      <c r="C386" s="17"/>
      <c r="D386" s="17"/>
      <c r="E386" s="17"/>
    </row>
    <row r="387" spans="1:5" ht="18">
      <c r="A387" s="17"/>
      <c r="B387" s="17"/>
      <c r="C387" s="17"/>
      <c r="D387" s="17"/>
      <c r="E387" s="17"/>
    </row>
    <row r="388" spans="1:5" ht="18">
      <c r="A388" s="17"/>
      <c r="B388" s="17"/>
      <c r="C388" s="17"/>
      <c r="D388" s="17"/>
      <c r="E388" s="17"/>
    </row>
    <row r="389" spans="1:5" ht="18">
      <c r="A389" s="17"/>
      <c r="B389" s="17"/>
      <c r="C389" s="17"/>
      <c r="D389" s="17"/>
      <c r="E389" s="17"/>
    </row>
    <row r="390" spans="1:5" ht="18">
      <c r="A390" s="17"/>
      <c r="B390" s="17"/>
      <c r="C390" s="17"/>
      <c r="D390" s="17"/>
      <c r="E390" s="17"/>
    </row>
    <row r="391" spans="1:5" ht="18">
      <c r="A391" s="17"/>
      <c r="B391" s="17"/>
      <c r="C391" s="17"/>
      <c r="D391" s="17"/>
      <c r="E391" s="17"/>
    </row>
    <row r="392" spans="1:5" ht="18">
      <c r="A392" s="17"/>
      <c r="B392" s="17"/>
      <c r="C392" s="17"/>
      <c r="D392" s="17"/>
      <c r="E392" s="17"/>
    </row>
    <row r="393" spans="1:5" ht="18">
      <c r="A393" s="17"/>
      <c r="B393" s="17"/>
      <c r="C393" s="17"/>
      <c r="D393" s="17"/>
      <c r="E393" s="17"/>
    </row>
    <row r="394" spans="1:5" ht="18">
      <c r="A394" s="17"/>
      <c r="B394" s="17"/>
      <c r="C394" s="17"/>
      <c r="D394" s="17"/>
      <c r="E394" s="17"/>
    </row>
    <row r="395" spans="1:5" ht="18">
      <c r="A395" s="17"/>
      <c r="B395" s="17"/>
      <c r="C395" s="17"/>
      <c r="D395" s="17"/>
      <c r="E395" s="17"/>
    </row>
    <row r="396" spans="1:5" ht="18">
      <c r="A396" s="17"/>
      <c r="B396" s="17"/>
      <c r="C396" s="17"/>
      <c r="D396" s="17"/>
      <c r="E396" s="17"/>
    </row>
    <row r="397" spans="1:5" ht="18">
      <c r="A397" s="17"/>
      <c r="B397" s="17"/>
      <c r="C397" s="17"/>
      <c r="D397" s="17"/>
      <c r="E397" s="17"/>
    </row>
    <row r="398" spans="1:5" ht="18">
      <c r="A398" s="17"/>
      <c r="B398" s="17"/>
      <c r="C398" s="17"/>
      <c r="D398" s="17"/>
      <c r="E398" s="17"/>
    </row>
    <row r="399" spans="1:5" ht="18">
      <c r="A399" s="17"/>
      <c r="B399" s="17"/>
      <c r="C399" s="17"/>
      <c r="D399" s="17"/>
      <c r="E399" s="17"/>
    </row>
    <row r="400" spans="1:5" ht="18">
      <c r="A400" s="17"/>
      <c r="B400" s="17"/>
      <c r="C400" s="17"/>
      <c r="D400" s="17"/>
      <c r="E400" s="17"/>
    </row>
    <row r="401" spans="1:5" ht="18">
      <c r="A401" s="17"/>
      <c r="B401" s="17"/>
      <c r="C401" s="17"/>
      <c r="D401" s="17"/>
      <c r="E401" s="17"/>
    </row>
    <row r="402" spans="1:5" ht="18">
      <c r="A402" s="17"/>
      <c r="B402" s="17"/>
      <c r="C402" s="17"/>
      <c r="D402" s="17"/>
      <c r="E402" s="17"/>
    </row>
    <row r="403" spans="1:5" ht="18">
      <c r="A403" s="17"/>
      <c r="B403" s="17"/>
      <c r="C403" s="17"/>
      <c r="D403" s="17"/>
      <c r="E403" s="17"/>
    </row>
    <row r="404" spans="1:5" ht="18">
      <c r="A404" s="17"/>
      <c r="B404" s="17"/>
      <c r="C404" s="17"/>
      <c r="D404" s="17"/>
      <c r="E404" s="17"/>
    </row>
    <row r="405" spans="1:5" ht="18">
      <c r="A405" s="17"/>
      <c r="B405" s="17"/>
      <c r="C405" s="17"/>
      <c r="D405" s="17"/>
      <c r="E405" s="17"/>
    </row>
    <row r="406" spans="1:5" ht="18">
      <c r="A406" s="17"/>
      <c r="B406" s="17"/>
      <c r="C406" s="17"/>
      <c r="D406" s="17"/>
      <c r="E406" s="17"/>
    </row>
    <row r="407" spans="1:5" ht="18">
      <c r="A407" s="17"/>
      <c r="B407" s="17"/>
      <c r="C407" s="17"/>
      <c r="D407" s="17"/>
      <c r="E407" s="17"/>
    </row>
    <row r="408" spans="1:5" ht="18">
      <c r="A408" s="17"/>
      <c r="B408" s="17"/>
      <c r="C408" s="17"/>
      <c r="D408" s="17"/>
      <c r="E408" s="17"/>
    </row>
    <row r="409" spans="1:5" ht="18">
      <c r="A409" s="17"/>
      <c r="B409" s="17"/>
      <c r="C409" s="17"/>
      <c r="D409" s="17"/>
      <c r="E409" s="17"/>
    </row>
    <row r="410" spans="1:5" ht="18">
      <c r="A410" s="17"/>
      <c r="B410" s="17"/>
      <c r="C410" s="17"/>
      <c r="D410" s="17"/>
      <c r="E410" s="17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workbookViewId="0" topLeftCell="A1">
      <selection activeCell="A1" sqref="A1:A2"/>
    </sheetView>
  </sheetViews>
  <sheetFormatPr defaultColWidth="11.421875" defaultRowHeight="15"/>
  <cols>
    <col min="1" max="1" width="28.140625" style="0" customWidth="1"/>
    <col min="2" max="2" width="25.421875" style="0" customWidth="1"/>
    <col min="6" max="6" width="15.421875" style="0" customWidth="1"/>
    <col min="7" max="7" width="17.00390625" style="0" customWidth="1"/>
    <col min="8" max="8" width="18.57421875" style="0" customWidth="1"/>
    <col min="9" max="9" width="17.8515625" style="0" customWidth="1"/>
    <col min="10" max="10" width="17.57421875" style="0" customWidth="1"/>
  </cols>
  <sheetData>
    <row r="1" ht="15.6">
      <c r="A1" s="3" t="s">
        <v>0</v>
      </c>
    </row>
    <row r="2" ht="15.6">
      <c r="A2" s="3" t="s">
        <v>108</v>
      </c>
    </row>
    <row r="4" spans="2:10" ht="15.6">
      <c r="B4" s="3" t="s">
        <v>10</v>
      </c>
      <c r="C4" s="7" t="s">
        <v>9</v>
      </c>
      <c r="D4" s="7" t="s">
        <v>7</v>
      </c>
      <c r="E4" s="7" t="s">
        <v>2</v>
      </c>
      <c r="F4" s="7" t="s">
        <v>51</v>
      </c>
      <c r="G4" s="7" t="s">
        <v>52</v>
      </c>
      <c r="H4" s="7" t="s">
        <v>32</v>
      </c>
      <c r="I4" s="7" t="s">
        <v>5</v>
      </c>
      <c r="J4" s="7" t="s">
        <v>16</v>
      </c>
    </row>
    <row r="5" spans="1:10" ht="15">
      <c r="A5" t="s">
        <v>6</v>
      </c>
      <c r="B5" t="s">
        <v>26</v>
      </c>
      <c r="C5" s="1">
        <v>44551</v>
      </c>
      <c r="D5">
        <v>1</v>
      </c>
      <c r="E5" s="2">
        <v>-14000</v>
      </c>
      <c r="F5" s="2"/>
      <c r="G5" s="2"/>
      <c r="H5" s="2"/>
      <c r="I5" s="2"/>
      <c r="J5" s="2"/>
    </row>
    <row r="6" spans="1:10" ht="15">
      <c r="A6" t="s">
        <v>11</v>
      </c>
      <c r="B6" t="s">
        <v>25</v>
      </c>
      <c r="C6" s="1">
        <v>44594</v>
      </c>
      <c r="D6">
        <v>2</v>
      </c>
      <c r="E6" s="2"/>
      <c r="F6" s="2">
        <v>-150</v>
      </c>
      <c r="G6" s="2"/>
      <c r="H6" s="2"/>
      <c r="I6" s="2"/>
      <c r="J6" s="2">
        <f>150-137.5</f>
        <v>12.5</v>
      </c>
    </row>
    <row r="7" spans="1:10" ht="15">
      <c r="A7" t="s">
        <v>15</v>
      </c>
      <c r="B7" t="s">
        <v>27</v>
      </c>
      <c r="C7" s="1">
        <v>44650</v>
      </c>
      <c r="D7">
        <v>3</v>
      </c>
      <c r="E7" s="2"/>
      <c r="F7" s="2"/>
      <c r="G7" s="2"/>
      <c r="H7" s="2"/>
      <c r="I7" s="2">
        <v>6571</v>
      </c>
      <c r="J7" s="2"/>
    </row>
    <row r="8" spans="1:10" ht="15">
      <c r="A8" t="s">
        <v>21</v>
      </c>
      <c r="B8" t="s">
        <v>22</v>
      </c>
      <c r="C8" s="1">
        <v>44677</v>
      </c>
      <c r="D8">
        <v>4</v>
      </c>
      <c r="E8" s="2"/>
      <c r="F8" s="2"/>
      <c r="G8" s="2"/>
      <c r="H8" s="2"/>
      <c r="I8" s="2">
        <v>5000</v>
      </c>
      <c r="J8" s="2"/>
    </row>
    <row r="9" spans="1:10" ht="15">
      <c r="A9" t="s">
        <v>24</v>
      </c>
      <c r="B9" t="s">
        <v>25</v>
      </c>
      <c r="C9" s="1">
        <v>44679</v>
      </c>
      <c r="D9">
        <v>4</v>
      </c>
      <c r="E9" s="2"/>
      <c r="F9" s="2"/>
      <c r="G9" s="2"/>
      <c r="H9" s="2"/>
      <c r="I9" s="2">
        <v>5460.03</v>
      </c>
      <c r="J9" s="2"/>
    </row>
    <row r="10" spans="1:10" ht="15">
      <c r="A10" t="s">
        <v>24</v>
      </c>
      <c r="B10" t="s">
        <v>28</v>
      </c>
      <c r="C10" s="1">
        <v>44679</v>
      </c>
      <c r="D10">
        <v>4</v>
      </c>
      <c r="E10" s="2"/>
      <c r="F10" s="2"/>
      <c r="G10" s="2"/>
      <c r="H10" s="2"/>
      <c r="I10" s="2"/>
      <c r="J10" s="2">
        <v>60</v>
      </c>
    </row>
    <row r="11" spans="1:10" ht="15">
      <c r="A11" t="s">
        <v>64</v>
      </c>
      <c r="B11" t="s">
        <v>139</v>
      </c>
      <c r="C11" s="1">
        <v>44658</v>
      </c>
      <c r="D11">
        <v>10</v>
      </c>
      <c r="E11" s="2"/>
      <c r="F11" s="2"/>
      <c r="G11" s="2"/>
      <c r="H11" s="2">
        <v>-1549</v>
      </c>
      <c r="I11" s="2">
        <v>1549</v>
      </c>
      <c r="J11" s="2"/>
    </row>
    <row r="12" spans="1:10" ht="15">
      <c r="A12" t="s">
        <v>119</v>
      </c>
      <c r="B12" t="s">
        <v>139</v>
      </c>
      <c r="C12" s="1">
        <v>44658</v>
      </c>
      <c r="D12">
        <v>11</v>
      </c>
      <c r="E12" s="2"/>
      <c r="F12" s="2"/>
      <c r="G12" s="2"/>
      <c r="H12" s="2">
        <v>-471.2</v>
      </c>
      <c r="I12" s="2">
        <v>471.2</v>
      </c>
      <c r="J12" s="2"/>
    </row>
    <row r="13" spans="1:10" ht="15">
      <c r="A13" t="s">
        <v>118</v>
      </c>
      <c r="B13" t="s">
        <v>140</v>
      </c>
      <c r="C13" s="1">
        <v>44658</v>
      </c>
      <c r="D13">
        <v>12</v>
      </c>
      <c r="E13" s="2"/>
      <c r="F13" s="2"/>
      <c r="G13" s="2"/>
      <c r="H13" s="2">
        <v>-1300</v>
      </c>
      <c r="I13" s="2">
        <v>1300</v>
      </c>
      <c r="J13" s="2"/>
    </row>
    <row r="14" spans="1:10" ht="15">
      <c r="A14" t="s">
        <v>11</v>
      </c>
      <c r="B14" t="s">
        <v>25</v>
      </c>
      <c r="C14" s="1">
        <v>44664</v>
      </c>
      <c r="D14">
        <v>4</v>
      </c>
      <c r="E14" s="2"/>
      <c r="F14" s="2">
        <v>-5000</v>
      </c>
      <c r="G14" s="2"/>
      <c r="H14" s="2"/>
      <c r="I14" s="2"/>
      <c r="J14" s="2">
        <v>411.25</v>
      </c>
    </row>
    <row r="15" spans="1:10" ht="15.6">
      <c r="A15" s="3" t="s">
        <v>109</v>
      </c>
      <c r="E15" s="5">
        <f>SUM(E5:E14)</f>
        <v>-14000</v>
      </c>
      <c r="F15" s="5">
        <f>SUM(F5:F14)</f>
        <v>-5150</v>
      </c>
      <c r="G15" s="5">
        <f>SUM(G6:G13)</f>
        <v>0</v>
      </c>
      <c r="H15" s="5">
        <f>SUM(H5:H13)</f>
        <v>-3320.2</v>
      </c>
      <c r="I15" s="5">
        <f>SUM(I5:I13)</f>
        <v>20351.23</v>
      </c>
      <c r="J15" s="5">
        <f>SUM(J5:J13)</f>
        <v>72.5</v>
      </c>
    </row>
    <row r="16" spans="5:10" ht="15">
      <c r="E16" s="2"/>
      <c r="F16" s="2"/>
      <c r="G16" s="2"/>
      <c r="H16" s="2"/>
      <c r="I16" s="2"/>
      <c r="J16" s="2"/>
    </row>
    <row r="19" ht="18">
      <c r="A19" s="20" t="s">
        <v>110</v>
      </c>
    </row>
    <row r="20" ht="18">
      <c r="A20" s="20" t="s">
        <v>82</v>
      </c>
    </row>
    <row r="21" spans="1:3" ht="15.6">
      <c r="A21" s="31" t="s">
        <v>76</v>
      </c>
      <c r="B21" s="31"/>
      <c r="C21" s="32">
        <f>-E15</f>
        <v>14000</v>
      </c>
    </row>
    <row r="22" spans="1:3" ht="15.6">
      <c r="A22" s="31" t="s">
        <v>111</v>
      </c>
      <c r="B22" s="31"/>
      <c r="C22" s="32">
        <f>-F15</f>
        <v>5150</v>
      </c>
    </row>
    <row r="23" spans="1:3" ht="15.6">
      <c r="A23" s="31" t="s">
        <v>112</v>
      </c>
      <c r="B23" s="31"/>
      <c r="C23" s="32">
        <f>-H15</f>
        <v>3320.2</v>
      </c>
    </row>
    <row r="24" spans="1:3" ht="15.6">
      <c r="A24" s="33" t="s">
        <v>81</v>
      </c>
      <c r="B24" s="33"/>
      <c r="C24" s="34">
        <f>SUM(C21:C23)</f>
        <v>22470.2</v>
      </c>
    </row>
    <row r="25" spans="1:3" ht="15.6">
      <c r="A25" s="31"/>
      <c r="B25" s="31"/>
      <c r="C25" s="31"/>
    </row>
    <row r="26" spans="1:3" ht="15.6">
      <c r="A26" s="3" t="s">
        <v>83</v>
      </c>
      <c r="B26" s="31"/>
      <c r="C26" s="31"/>
    </row>
    <row r="27" spans="1:3" ht="15.6">
      <c r="A27" s="31" t="s">
        <v>85</v>
      </c>
      <c r="B27" s="31"/>
      <c r="C27" s="32">
        <f>I15</f>
        <v>20351.23</v>
      </c>
    </row>
    <row r="28" spans="1:3" ht="15.6">
      <c r="A28" s="3" t="s">
        <v>104</v>
      </c>
      <c r="B28" s="31"/>
      <c r="C28" s="32">
        <f>J15</f>
        <v>72.5</v>
      </c>
    </row>
    <row r="29" spans="1:3" ht="15.6">
      <c r="A29" s="33" t="s">
        <v>48</v>
      </c>
      <c r="B29" s="33"/>
      <c r="C29" s="34">
        <f>+C27+C28</f>
        <v>20423.73</v>
      </c>
    </row>
    <row r="30" spans="1:3" ht="15.6">
      <c r="A30" s="31"/>
      <c r="B30" s="31"/>
      <c r="C30" s="31"/>
    </row>
    <row r="31" spans="1:3" ht="16.2" thickBot="1">
      <c r="A31" s="35" t="s">
        <v>113</v>
      </c>
      <c r="B31" s="35"/>
      <c r="C31" s="36">
        <f>+C24-C29</f>
        <v>2046.4700000000012</v>
      </c>
    </row>
    <row r="32" spans="1:3" ht="16.2" thickTop="1">
      <c r="A32" s="31"/>
      <c r="B32" s="31"/>
      <c r="C32" s="31"/>
    </row>
    <row r="33" spans="1:3" ht="15.6">
      <c r="A33" s="31"/>
      <c r="B33" s="31"/>
      <c r="C33" s="31"/>
    </row>
    <row r="34" spans="1:3" ht="15.6">
      <c r="A34" s="31"/>
      <c r="B34" s="31"/>
      <c r="C34" s="31"/>
    </row>
    <row r="35" spans="1:3" ht="15.6">
      <c r="A35" s="31"/>
      <c r="B35" s="31"/>
      <c r="C35" s="3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5"/>
  <sheetViews>
    <sheetView tabSelected="1" workbookViewId="0" topLeftCell="A1">
      <selection activeCell="B28" sqref="B28"/>
    </sheetView>
  </sheetViews>
  <sheetFormatPr defaultColWidth="11.421875" defaultRowHeight="15"/>
  <cols>
    <col min="1" max="2" width="30.8515625" style="0" customWidth="1"/>
    <col min="6" max="6" width="22.00390625" style="0" bestFit="1" customWidth="1"/>
    <col min="7" max="7" width="20.7109375" style="0" customWidth="1"/>
    <col min="8" max="8" width="18.7109375" style="0" customWidth="1"/>
    <col min="9" max="9" width="20.7109375" style="0" customWidth="1"/>
    <col min="10" max="10" width="20.57421875" style="0" customWidth="1"/>
  </cols>
  <sheetData>
    <row r="1" ht="15.6">
      <c r="A1" s="3" t="s">
        <v>0</v>
      </c>
    </row>
    <row r="2" ht="15.6">
      <c r="A2" s="3" t="s">
        <v>141</v>
      </c>
    </row>
    <row r="5" spans="2:10" ht="15.6">
      <c r="B5" s="3" t="s">
        <v>10</v>
      </c>
      <c r="C5" s="7" t="s">
        <v>9</v>
      </c>
      <c r="D5" s="7" t="s">
        <v>7</v>
      </c>
      <c r="E5" s="7" t="s">
        <v>2</v>
      </c>
      <c r="F5" s="7" t="s">
        <v>144</v>
      </c>
      <c r="G5" s="7" t="s">
        <v>52</v>
      </c>
      <c r="H5" s="7" t="s">
        <v>32</v>
      </c>
      <c r="I5" s="7" t="s">
        <v>5</v>
      </c>
      <c r="J5" s="7" t="s">
        <v>16</v>
      </c>
    </row>
    <row r="6" spans="1:10" ht="15">
      <c r="A6" t="s">
        <v>29</v>
      </c>
      <c r="B6" t="s">
        <v>30</v>
      </c>
      <c r="C6" s="1">
        <v>44697</v>
      </c>
      <c r="D6">
        <v>5</v>
      </c>
      <c r="E6" s="2">
        <v>-8000</v>
      </c>
      <c r="F6" s="2"/>
      <c r="G6" s="2"/>
      <c r="H6" s="2"/>
      <c r="I6" s="2"/>
      <c r="J6" s="2"/>
    </row>
    <row r="7" spans="1:10" ht="15">
      <c r="A7" t="s">
        <v>33</v>
      </c>
      <c r="B7" t="s">
        <v>34</v>
      </c>
      <c r="C7" s="1">
        <v>44725</v>
      </c>
      <c r="D7">
        <v>6</v>
      </c>
      <c r="E7" s="2"/>
      <c r="F7" s="2"/>
      <c r="G7" s="2"/>
      <c r="H7" s="2"/>
      <c r="I7" s="2">
        <v>3206</v>
      </c>
      <c r="J7" s="2"/>
    </row>
    <row r="8" spans="1:10" ht="15">
      <c r="A8" t="s">
        <v>14</v>
      </c>
      <c r="B8" t="s">
        <v>35</v>
      </c>
      <c r="C8" s="1">
        <v>44728</v>
      </c>
      <c r="D8">
        <v>6</v>
      </c>
      <c r="E8" s="2">
        <v>-10000</v>
      </c>
      <c r="F8" s="2"/>
      <c r="G8" s="2"/>
      <c r="H8" s="2"/>
      <c r="I8" s="2"/>
      <c r="J8" s="2"/>
    </row>
    <row r="9" spans="1:10" ht="15">
      <c r="A9" t="s">
        <v>135</v>
      </c>
      <c r="B9" t="s">
        <v>136</v>
      </c>
      <c r="C9" s="1">
        <v>44729</v>
      </c>
      <c r="D9">
        <v>6</v>
      </c>
      <c r="E9" s="2"/>
      <c r="F9" s="2"/>
      <c r="G9" s="2"/>
      <c r="H9" s="2"/>
      <c r="I9" s="2">
        <v>750</v>
      </c>
      <c r="J9" s="2"/>
    </row>
    <row r="10" spans="1:10" ht="15">
      <c r="A10" t="s">
        <v>18</v>
      </c>
      <c r="B10" t="s">
        <v>47</v>
      </c>
      <c r="C10" s="1">
        <v>44732</v>
      </c>
      <c r="D10">
        <v>6</v>
      </c>
      <c r="E10" s="2"/>
      <c r="F10" s="2"/>
      <c r="G10" s="2"/>
      <c r="H10" s="2"/>
      <c r="I10" s="2">
        <v>2093.75</v>
      </c>
      <c r="J10" s="2"/>
    </row>
    <row r="11" spans="1:10" ht="15">
      <c r="A11" t="s">
        <v>18</v>
      </c>
      <c r="B11" t="s">
        <v>45</v>
      </c>
      <c r="C11" s="1">
        <v>44733</v>
      </c>
      <c r="D11">
        <v>6</v>
      </c>
      <c r="E11" s="2"/>
      <c r="F11" s="2"/>
      <c r="G11" s="2"/>
      <c r="H11" s="2"/>
      <c r="I11" s="2">
        <v>520</v>
      </c>
      <c r="J11" s="2"/>
    </row>
    <row r="12" spans="1:10" ht="15">
      <c r="A12" t="s">
        <v>18</v>
      </c>
      <c r="B12" t="s">
        <v>46</v>
      </c>
      <c r="C12" s="1">
        <v>44733</v>
      </c>
      <c r="D12">
        <v>6</v>
      </c>
      <c r="E12" s="2"/>
      <c r="F12" s="2"/>
      <c r="G12" s="2"/>
      <c r="H12" s="2"/>
      <c r="I12" s="2">
        <v>280.8</v>
      </c>
      <c r="J12" s="2"/>
    </row>
    <row r="13" spans="1:10" ht="15">
      <c r="A13" t="s">
        <v>17</v>
      </c>
      <c r="B13" t="s">
        <v>142</v>
      </c>
      <c r="C13" s="1">
        <v>44733</v>
      </c>
      <c r="D13">
        <v>6</v>
      </c>
      <c r="E13" s="2"/>
      <c r="F13" s="2"/>
      <c r="G13" s="2">
        <v>-85</v>
      </c>
      <c r="H13" s="2"/>
      <c r="I13" s="2"/>
      <c r="J13" s="2">
        <v>1.49</v>
      </c>
    </row>
    <row r="14" spans="1:10" ht="15">
      <c r="A14" t="s">
        <v>12</v>
      </c>
      <c r="B14" t="s">
        <v>143</v>
      </c>
      <c r="C14" s="1">
        <v>44733</v>
      </c>
      <c r="D14">
        <v>6</v>
      </c>
      <c r="E14" s="2"/>
      <c r="F14" s="2">
        <v>-600</v>
      </c>
      <c r="G14" s="2">
        <v>-765</v>
      </c>
      <c r="H14" s="2"/>
      <c r="I14" s="2"/>
      <c r="J14" s="2">
        <v>4.27</v>
      </c>
    </row>
    <row r="15" spans="1:10" ht="15">
      <c r="A15" t="s">
        <v>36</v>
      </c>
      <c r="B15" t="s">
        <v>121</v>
      </c>
      <c r="C15" s="1">
        <v>44733</v>
      </c>
      <c r="D15">
        <v>6</v>
      </c>
      <c r="E15" s="2"/>
      <c r="F15" s="2"/>
      <c r="G15" s="2"/>
      <c r="H15" s="2">
        <v>-1900</v>
      </c>
      <c r="I15" s="2"/>
      <c r="J15" s="2"/>
    </row>
    <row r="16" spans="1:10" ht="15">
      <c r="A16" t="s">
        <v>36</v>
      </c>
      <c r="B16" t="s">
        <v>121</v>
      </c>
      <c r="C16" s="1">
        <v>44733</v>
      </c>
      <c r="D16">
        <v>6</v>
      </c>
      <c r="E16" s="2"/>
      <c r="F16" s="2"/>
      <c r="G16" s="2"/>
      <c r="H16" s="2">
        <v>-2100</v>
      </c>
      <c r="I16" s="2"/>
      <c r="J16" s="2"/>
    </row>
    <row r="17" spans="1:10" ht="15">
      <c r="A17" t="s">
        <v>11</v>
      </c>
      <c r="B17" t="s">
        <v>122</v>
      </c>
      <c r="C17" s="1">
        <v>44734</v>
      </c>
      <c r="D17">
        <v>6</v>
      </c>
      <c r="E17" s="2"/>
      <c r="F17" s="2">
        <v>-8350</v>
      </c>
      <c r="G17" s="2"/>
      <c r="H17" s="2"/>
      <c r="I17" s="2"/>
      <c r="J17" s="2">
        <v>696.25</v>
      </c>
    </row>
    <row r="18" spans="1:10" ht="15">
      <c r="A18" t="s">
        <v>37</v>
      </c>
      <c r="B18" t="s">
        <v>38</v>
      </c>
      <c r="C18" s="1">
        <v>44734</v>
      </c>
      <c r="D18">
        <v>6</v>
      </c>
      <c r="E18" s="2"/>
      <c r="F18" s="2"/>
      <c r="G18" s="2"/>
      <c r="H18" s="2"/>
      <c r="I18" s="2">
        <v>-1642.75</v>
      </c>
      <c r="J18" s="2"/>
    </row>
    <row r="19" spans="1:10" ht="15">
      <c r="A19" t="s">
        <v>39</v>
      </c>
      <c r="B19" t="s">
        <v>40</v>
      </c>
      <c r="C19" s="1">
        <v>44734</v>
      </c>
      <c r="D19">
        <v>6</v>
      </c>
      <c r="E19" s="2"/>
      <c r="F19" s="2"/>
      <c r="G19" s="2"/>
      <c r="H19" s="2"/>
      <c r="I19" s="2">
        <v>1898.44</v>
      </c>
      <c r="J19" s="2"/>
    </row>
    <row r="20" spans="1:10" ht="15">
      <c r="A20" t="s">
        <v>41</v>
      </c>
      <c r="B20" t="s">
        <v>44</v>
      </c>
      <c r="C20" s="1">
        <v>44742</v>
      </c>
      <c r="D20">
        <v>6</v>
      </c>
      <c r="E20" s="2"/>
      <c r="F20" s="2"/>
      <c r="G20" s="2"/>
      <c r="H20" s="2"/>
      <c r="I20" s="2">
        <v>128.7</v>
      </c>
      <c r="J20" s="2"/>
    </row>
    <row r="21" spans="1:10" ht="15">
      <c r="A21" t="s">
        <v>123</v>
      </c>
      <c r="B21" t="s">
        <v>124</v>
      </c>
      <c r="C21" s="1">
        <v>44747</v>
      </c>
      <c r="D21">
        <v>7</v>
      </c>
      <c r="E21" s="2"/>
      <c r="F21" s="2"/>
      <c r="G21" s="2"/>
      <c r="H21" s="2"/>
      <c r="I21" s="2">
        <v>6420</v>
      </c>
      <c r="J21" s="2"/>
    </row>
    <row r="22" spans="1:10" ht="15">
      <c r="A22" t="s">
        <v>125</v>
      </c>
      <c r="B22" t="s">
        <v>126</v>
      </c>
      <c r="C22" s="1">
        <v>44750</v>
      </c>
      <c r="D22">
        <v>7</v>
      </c>
      <c r="E22" s="2"/>
      <c r="F22" s="2"/>
      <c r="G22" s="2"/>
      <c r="H22" s="2"/>
      <c r="I22" s="2">
        <v>1400</v>
      </c>
      <c r="J22" s="2"/>
    </row>
    <row r="23" spans="1:10" ht="15">
      <c r="A23" t="s">
        <v>64</v>
      </c>
      <c r="B23" t="s">
        <v>130</v>
      </c>
      <c r="C23" s="1">
        <v>44730</v>
      </c>
      <c r="D23">
        <v>13</v>
      </c>
      <c r="E23" s="2"/>
      <c r="F23" s="2"/>
      <c r="G23" s="2"/>
      <c r="H23" s="2">
        <v>-545</v>
      </c>
      <c r="I23" s="2">
        <v>545</v>
      </c>
      <c r="J23" s="2"/>
    </row>
    <row r="24" spans="1:10" ht="15">
      <c r="A24" t="s">
        <v>128</v>
      </c>
      <c r="B24" t="s">
        <v>131</v>
      </c>
      <c r="C24" s="1">
        <v>44730</v>
      </c>
      <c r="D24">
        <v>14</v>
      </c>
      <c r="E24" s="2"/>
      <c r="F24" s="2"/>
      <c r="G24" s="2"/>
      <c r="H24" s="2">
        <v>-524.77</v>
      </c>
      <c r="I24" s="2">
        <v>524.77</v>
      </c>
      <c r="J24" s="2"/>
    </row>
    <row r="25" spans="1:10" ht="15">
      <c r="A25" s="37" t="s">
        <v>137</v>
      </c>
      <c r="C25" s="1"/>
      <c r="D25" s="37">
        <v>15</v>
      </c>
      <c r="E25" s="2"/>
      <c r="F25" s="2"/>
      <c r="G25" s="2"/>
      <c r="H25" s="2"/>
      <c r="I25" s="2"/>
      <c r="J25" s="2"/>
    </row>
    <row r="26" spans="1:10" ht="15">
      <c r="A26" t="s">
        <v>115</v>
      </c>
      <c r="B26" t="s">
        <v>114</v>
      </c>
      <c r="C26" s="1">
        <v>44730</v>
      </c>
      <c r="D26">
        <v>16</v>
      </c>
      <c r="E26" s="2"/>
      <c r="F26" s="2"/>
      <c r="G26" s="2"/>
      <c r="H26" s="2">
        <v>-5000</v>
      </c>
      <c r="I26" s="2">
        <v>5000</v>
      </c>
      <c r="J26" s="2"/>
    </row>
    <row r="27" spans="1:10" ht="15">
      <c r="A27" t="s">
        <v>116</v>
      </c>
      <c r="B27" t="s">
        <v>117</v>
      </c>
      <c r="C27" s="1">
        <v>44731</v>
      </c>
      <c r="D27">
        <v>16</v>
      </c>
      <c r="E27" s="2"/>
      <c r="F27" s="2"/>
      <c r="G27" s="2"/>
      <c r="H27" s="2">
        <v>-1200</v>
      </c>
      <c r="I27" s="2">
        <v>1200</v>
      </c>
      <c r="J27" s="2"/>
    </row>
    <row r="28" spans="2:10" ht="15.6">
      <c r="B28" s="33" t="s">
        <v>109</v>
      </c>
      <c r="C28" s="18"/>
      <c r="D28" s="18"/>
      <c r="E28" s="38">
        <f aca="true" t="shared" si="0" ref="E28:J28">SUM(E6:E27)</f>
        <v>-18000</v>
      </c>
      <c r="F28" s="38">
        <f t="shared" si="0"/>
        <v>-8950</v>
      </c>
      <c r="G28" s="38">
        <f t="shared" si="0"/>
        <v>-850</v>
      </c>
      <c r="H28" s="38">
        <f t="shared" si="0"/>
        <v>-11269.77</v>
      </c>
      <c r="I28" s="38">
        <f t="shared" si="0"/>
        <v>22324.71</v>
      </c>
      <c r="J28" s="38">
        <f t="shared" si="0"/>
        <v>702.01</v>
      </c>
    </row>
    <row r="29" spans="5:10" ht="15">
      <c r="E29" s="2"/>
      <c r="F29" s="2"/>
      <c r="G29" s="2"/>
      <c r="H29" s="2"/>
      <c r="I29" s="2"/>
      <c r="J29" s="2"/>
    </row>
    <row r="31" spans="2:5" ht="15.6">
      <c r="B31" s="3" t="s">
        <v>110</v>
      </c>
      <c r="C31" s="31"/>
      <c r="D31" s="31"/>
      <c r="E31" s="31"/>
    </row>
    <row r="32" spans="2:5" ht="15.6">
      <c r="B32" s="31" t="s">
        <v>82</v>
      </c>
      <c r="C32" s="31"/>
      <c r="D32" s="31"/>
      <c r="E32" s="31"/>
    </row>
    <row r="33" spans="2:5" ht="15.6">
      <c r="B33" s="31" t="s">
        <v>145</v>
      </c>
      <c r="C33" s="31"/>
      <c r="D33" s="31"/>
      <c r="E33" s="32">
        <f>-E28</f>
        <v>18000</v>
      </c>
    </row>
    <row r="34" spans="2:5" ht="15.6">
      <c r="B34" s="31" t="s">
        <v>111</v>
      </c>
      <c r="C34" s="31"/>
      <c r="D34" s="31"/>
      <c r="E34" s="32">
        <f>-F28</f>
        <v>8950</v>
      </c>
    </row>
    <row r="35" spans="2:5" ht="15.6">
      <c r="B35" s="31" t="s">
        <v>146</v>
      </c>
      <c r="C35" s="31"/>
      <c r="D35" s="31"/>
      <c r="E35" s="32">
        <f>-G28</f>
        <v>850</v>
      </c>
    </row>
    <row r="36" spans="2:5" ht="15.6">
      <c r="B36" s="31" t="s">
        <v>112</v>
      </c>
      <c r="C36" s="31"/>
      <c r="D36" s="31"/>
      <c r="E36" s="32">
        <f>-H28</f>
        <v>11269.77</v>
      </c>
    </row>
    <row r="37" spans="2:5" ht="15.6">
      <c r="B37" s="33" t="s">
        <v>81</v>
      </c>
      <c r="C37" s="33"/>
      <c r="D37" s="33"/>
      <c r="E37" s="34">
        <f>SUM(E33:E36)</f>
        <v>39069.770000000004</v>
      </c>
    </row>
    <row r="38" spans="2:5" ht="15.6">
      <c r="B38" s="31"/>
      <c r="C38" s="31"/>
      <c r="D38" s="31"/>
      <c r="E38" s="31"/>
    </row>
    <row r="39" spans="2:5" ht="15.6">
      <c r="B39" s="3" t="s">
        <v>83</v>
      </c>
      <c r="C39" s="31"/>
      <c r="D39" s="31"/>
      <c r="E39" s="31"/>
    </row>
    <row r="40" spans="2:7" ht="15.6">
      <c r="B40" s="31" t="s">
        <v>85</v>
      </c>
      <c r="C40" s="31"/>
      <c r="D40" s="31"/>
      <c r="E40" s="32">
        <f>I28</f>
        <v>22324.71</v>
      </c>
      <c r="F40" t="s">
        <v>147</v>
      </c>
      <c r="G40" s="14">
        <f>+I19+I10</f>
        <v>3992.19</v>
      </c>
    </row>
    <row r="41" spans="2:5" ht="15.6">
      <c r="B41" s="31" t="s">
        <v>104</v>
      </c>
      <c r="C41" s="31"/>
      <c r="D41" s="31"/>
      <c r="E41" s="32">
        <f>J28</f>
        <v>702.01</v>
      </c>
    </row>
    <row r="42" spans="2:5" ht="15.6">
      <c r="B42" s="33" t="s">
        <v>48</v>
      </c>
      <c r="C42" s="33"/>
      <c r="D42" s="33"/>
      <c r="E42" s="34">
        <f>SUM(E40:E41)</f>
        <v>23026.719999999998</v>
      </c>
    </row>
    <row r="43" spans="2:5" ht="15.6">
      <c r="B43" s="31"/>
      <c r="C43" s="31"/>
      <c r="D43" s="31"/>
      <c r="E43" s="31"/>
    </row>
    <row r="44" spans="2:5" ht="16.2" thickBot="1">
      <c r="B44" s="35" t="s">
        <v>113</v>
      </c>
      <c r="C44" s="35"/>
      <c r="D44" s="35"/>
      <c r="E44" s="36">
        <f>+E37-E42</f>
        <v>16043.050000000007</v>
      </c>
    </row>
    <row r="45" spans="2:5" ht="16.2" thickTop="1">
      <c r="B45" s="31"/>
      <c r="C45" s="31"/>
      <c r="D45" s="31"/>
      <c r="E45" s="3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1"/>
  <sheetViews>
    <sheetView workbookViewId="0" topLeftCell="A1">
      <selection activeCell="A21" sqref="A21"/>
    </sheetView>
  </sheetViews>
  <sheetFormatPr defaultColWidth="11.421875" defaultRowHeight="15"/>
  <cols>
    <col min="1" max="1" width="43.28125" style="0" customWidth="1"/>
    <col min="4" max="4" width="17.28125" style="0" customWidth="1"/>
  </cols>
  <sheetData>
    <row r="1" ht="21">
      <c r="A1" s="4" t="s">
        <v>105</v>
      </c>
    </row>
    <row r="2" ht="21">
      <c r="A2" s="4" t="s">
        <v>148</v>
      </c>
    </row>
    <row r="5" spans="2:4" ht="15">
      <c r="B5" s="43" t="s">
        <v>149</v>
      </c>
      <c r="C5" s="43" t="s">
        <v>150</v>
      </c>
      <c r="D5" s="42" t="s">
        <v>156</v>
      </c>
    </row>
    <row r="6" spans="1:4" ht="15">
      <c r="A6" t="s">
        <v>151</v>
      </c>
      <c r="B6" s="2">
        <v>22470.2</v>
      </c>
      <c r="C6" s="2">
        <v>20423.73</v>
      </c>
      <c r="D6" s="14">
        <f>+B6-C6</f>
        <v>2046.4700000000012</v>
      </c>
    </row>
    <row r="7" spans="1:4" ht="15">
      <c r="A7" s="39" t="s">
        <v>152</v>
      </c>
      <c r="B7" s="40">
        <v>39069.77</v>
      </c>
      <c r="C7" s="40">
        <v>23026.72</v>
      </c>
      <c r="D7" s="44">
        <f>+B7-C7</f>
        <v>16043.049999999996</v>
      </c>
    </row>
    <row r="8" spans="1:4" ht="15">
      <c r="A8" t="s">
        <v>153</v>
      </c>
      <c r="B8" s="2">
        <f>SUM(B6:B7)</f>
        <v>61539.97</v>
      </c>
      <c r="C8" s="2">
        <f>SUM(C6:C7)</f>
        <v>43450.45</v>
      </c>
      <c r="D8" s="14">
        <f>+B8-C8</f>
        <v>18089.520000000004</v>
      </c>
    </row>
    <row r="9" spans="2:4" ht="15">
      <c r="B9" s="2"/>
      <c r="C9" s="2"/>
      <c r="D9" s="14"/>
    </row>
    <row r="10" spans="1:4" ht="15">
      <c r="A10" t="s">
        <v>154</v>
      </c>
      <c r="B10" s="45">
        <f>75539.97-B8</f>
        <v>14000</v>
      </c>
      <c r="C10" s="2">
        <f>45308.22-C8</f>
        <v>1857.770000000004</v>
      </c>
      <c r="D10" s="44">
        <f>+B10-C10</f>
        <v>12142.229999999996</v>
      </c>
    </row>
    <row r="11" spans="1:4" ht="15">
      <c r="A11" s="18" t="s">
        <v>155</v>
      </c>
      <c r="B11" s="41">
        <f>SUM(B8:B10)</f>
        <v>75539.97</v>
      </c>
      <c r="C11" s="41">
        <f>SUM(C8:C10)</f>
        <v>45308.22</v>
      </c>
      <c r="D11" s="30">
        <f>+B11-C11</f>
        <v>30231.75</v>
      </c>
    </row>
    <row r="12" spans="2:3" ht="15">
      <c r="B12" s="2"/>
      <c r="C12" s="2"/>
    </row>
    <row r="14" ht="15">
      <c r="A14" s="19" t="s">
        <v>43</v>
      </c>
    </row>
    <row r="15" ht="15">
      <c r="A15" t="s">
        <v>157</v>
      </c>
    </row>
    <row r="16" ht="15">
      <c r="A16" t="s">
        <v>158</v>
      </c>
    </row>
    <row r="18" ht="15">
      <c r="A18" t="s">
        <v>159</v>
      </c>
    </row>
    <row r="21" ht="15">
      <c r="E21" s="14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Veronika Brekke Jakobsen</cp:lastModifiedBy>
  <cp:lastPrinted>2023-03-01T14:48:15Z</cp:lastPrinted>
  <dcterms:created xsi:type="dcterms:W3CDTF">2022-11-24T16:00:25Z</dcterms:created>
  <dcterms:modified xsi:type="dcterms:W3CDTF">2023-03-01T22:50:38Z</dcterms:modified>
  <cp:category/>
  <cp:version/>
  <cp:contentType/>
  <cp:contentStatus/>
</cp:coreProperties>
</file>